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11" windowWidth="11265" windowHeight="6795" activeTab="0"/>
  </bookViews>
  <sheets>
    <sheet name="Pay Request #1" sheetId="1" r:id="rId1"/>
    <sheet name="Pay Request #2" sheetId="2" r:id="rId2"/>
    <sheet name="Pay Request #3" sheetId="3" r:id="rId3"/>
    <sheet name="Final Pay Request" sheetId="4" r:id="rId4"/>
  </sheets>
  <definedNames/>
  <calcPr fullCalcOnLoad="1"/>
</workbook>
</file>

<file path=xl/sharedStrings.xml><?xml version="1.0" encoding="utf-8"?>
<sst xmlns="http://schemas.openxmlformats.org/spreadsheetml/2006/main" count="143" uniqueCount="50">
  <si>
    <t>Schedule of Values Worksheet</t>
  </si>
  <si>
    <t>A</t>
  </si>
  <si>
    <t>B</t>
  </si>
  <si>
    <t>C</t>
  </si>
  <si>
    <t>D</t>
  </si>
  <si>
    <t>E</t>
  </si>
  <si>
    <t>F</t>
  </si>
  <si>
    <t>G</t>
  </si>
  <si>
    <t>Item No</t>
  </si>
  <si>
    <t>Description of Work</t>
  </si>
  <si>
    <t>This Payment</t>
  </si>
  <si>
    <t>Total Completed</t>
  </si>
  <si>
    <t>Balance to Finish</t>
  </si>
  <si>
    <t>(D+E)</t>
  </si>
  <si>
    <t>(C-F)</t>
  </si>
  <si>
    <t>Carpentry</t>
  </si>
  <si>
    <t>Roofing</t>
  </si>
  <si>
    <t>Flooring</t>
  </si>
  <si>
    <t>Electrical</t>
  </si>
  <si>
    <t>Total</t>
  </si>
  <si>
    <t>Partial Payments</t>
  </si>
  <si>
    <t>Amount requested (90% of Total of Column E)</t>
  </si>
  <si>
    <t>Final Payments</t>
  </si>
  <si>
    <t>Amount Requested (Total of Column E Plus 10% of Column D)</t>
  </si>
  <si>
    <t>Windows</t>
  </si>
  <si>
    <t>Change Order #1</t>
  </si>
  <si>
    <t>Stucco</t>
  </si>
  <si>
    <t>Cabinets/Countertop</t>
  </si>
  <si>
    <t>Alternate #2 - Cabinets</t>
  </si>
  <si>
    <t>Alternate #1 - Foam Roofing</t>
  </si>
  <si>
    <t xml:space="preserve"> </t>
  </si>
  <si>
    <t>Scheduled Value</t>
  </si>
  <si>
    <t>From Previous Value</t>
  </si>
  <si>
    <t>Lead Abatement</t>
  </si>
  <si>
    <t>Pay Request Date</t>
  </si>
  <si>
    <t xml:space="preserve">Address of Project </t>
  </si>
  <si>
    <t>Pay Request Number</t>
  </si>
  <si>
    <t>Case Number</t>
  </si>
  <si>
    <t>Mechanical</t>
  </si>
  <si>
    <t>Change Order #2</t>
  </si>
  <si>
    <t>Change Order #3</t>
  </si>
  <si>
    <t>Painting</t>
  </si>
  <si>
    <t>Plumbing</t>
  </si>
  <si>
    <t>Plans/Engineering</t>
  </si>
  <si>
    <t>Fencing</t>
  </si>
  <si>
    <t>Termite treatment</t>
  </si>
  <si>
    <t>Doors</t>
  </si>
  <si>
    <t>10% of Column D</t>
  </si>
  <si>
    <t>Total Column E</t>
  </si>
  <si>
    <t>Final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</si>
</sst>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[$-409]dddd\,\ mmmm\ d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9" xfId="0" applyNumberForma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0" borderId="15" xfId="0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1" fillId="0" borderId="11" xfId="0" applyFont="1" applyFill="1" applyBorder="1" applyAlignment="1">
      <alignment horizontal="right"/>
    </xf>
    <xf numFmtId="1" fontId="0" fillId="0" borderId="26" xfId="0" applyNumberFormat="1" applyFill="1" applyBorder="1" applyAlignment="1" applyProtection="1">
      <alignment horizontal="center"/>
      <protection locked="0"/>
    </xf>
    <xf numFmtId="14" fontId="0" fillId="0" borderId="26" xfId="0" applyNumberForma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>
      <alignment horizontal="right"/>
    </xf>
    <xf numFmtId="44" fontId="6" fillId="33" borderId="16" xfId="0" applyNumberFormat="1" applyFont="1" applyFill="1" applyBorder="1" applyAlignment="1">
      <alignment horizontal="center"/>
    </xf>
    <xf numFmtId="44" fontId="6" fillId="33" borderId="17" xfId="0" applyNumberFormat="1" applyFont="1" applyFill="1" applyBorder="1" applyAlignment="1">
      <alignment horizontal="center"/>
    </xf>
    <xf numFmtId="44" fontId="0" fillId="0" borderId="16" xfId="0" applyNumberFormat="1" applyFont="1" applyFill="1" applyBorder="1" applyAlignment="1" applyProtection="1">
      <alignment/>
      <protection locked="0"/>
    </xf>
    <xf numFmtId="44" fontId="0" fillId="33" borderId="16" xfId="0" applyNumberFormat="1" applyFont="1" applyFill="1" applyBorder="1" applyAlignment="1">
      <alignment horizontal="center"/>
    </xf>
    <xf numFmtId="44" fontId="0" fillId="33" borderId="17" xfId="0" applyNumberFormat="1" applyFont="1" applyFill="1" applyBorder="1" applyAlignment="1">
      <alignment horizontal="center"/>
    </xf>
    <xf numFmtId="44" fontId="1" fillId="33" borderId="27" xfId="0" applyNumberFormat="1" applyFont="1" applyFill="1" applyBorder="1" applyAlignment="1">
      <alignment/>
    </xf>
    <xf numFmtId="44" fontId="1" fillId="33" borderId="28" xfId="0" applyNumberFormat="1" applyFont="1" applyFill="1" applyBorder="1" applyAlignment="1">
      <alignment/>
    </xf>
    <xf numFmtId="44" fontId="0" fillId="33" borderId="22" xfId="0" applyNumberFormat="1" applyFill="1" applyBorder="1" applyAlignment="1" applyProtection="1">
      <alignment/>
      <protection/>
    </xf>
    <xf numFmtId="44" fontId="0" fillId="33" borderId="29" xfId="0" applyNumberFormat="1" applyFill="1" applyBorder="1" applyAlignment="1" applyProtection="1">
      <alignment/>
      <protection/>
    </xf>
    <xf numFmtId="44" fontId="0" fillId="33" borderId="0" xfId="0" applyNumberFormat="1" applyFill="1" applyBorder="1" applyAlignment="1" applyProtection="1">
      <alignment/>
      <protection/>
    </xf>
    <xf numFmtId="44" fontId="0" fillId="33" borderId="30" xfId="0" applyNumberFormat="1" applyFill="1" applyBorder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/>
      <protection/>
    </xf>
    <xf numFmtId="44" fontId="0" fillId="33" borderId="25" xfId="0" applyNumberFormat="1" applyFill="1" applyBorder="1" applyAlignment="1" applyProtection="1">
      <alignment/>
      <protection/>
    </xf>
    <xf numFmtId="44" fontId="0" fillId="33" borderId="31" xfId="0" applyNumberFormat="1" applyFill="1" applyBorder="1" applyAlignment="1" applyProtection="1">
      <alignment/>
      <protection/>
    </xf>
    <xf numFmtId="44" fontId="1" fillId="33" borderId="0" xfId="0" applyNumberFormat="1" applyFont="1" applyFill="1" applyBorder="1" applyAlignment="1" applyProtection="1">
      <alignment/>
      <protection/>
    </xf>
    <xf numFmtId="44" fontId="1" fillId="33" borderId="0" xfId="0" applyNumberFormat="1" applyFont="1" applyFill="1" applyBorder="1" applyAlignment="1" applyProtection="1">
      <alignment horizontal="center"/>
      <protection/>
    </xf>
    <xf numFmtId="44" fontId="0" fillId="33" borderId="30" xfId="0" applyNumberFormat="1" applyFont="1" applyFill="1" applyBorder="1" applyAlignment="1" applyProtection="1">
      <alignment horizontal="center"/>
      <protection/>
    </xf>
    <xf numFmtId="44" fontId="1" fillId="33" borderId="30" xfId="0" applyNumberFormat="1" applyFont="1" applyFill="1" applyBorder="1" applyAlignment="1" applyProtection="1">
      <alignment horizontal="center"/>
      <protection/>
    </xf>
    <xf numFmtId="49" fontId="0" fillId="0" borderId="32" xfId="0" applyNumberForma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0" fillId="0" borderId="33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4" fontId="0" fillId="33" borderId="16" xfId="0" applyNumberFormat="1" applyFont="1" applyFill="1" applyBorder="1" applyAlignment="1" applyProtection="1">
      <alignment/>
      <protection locked="0"/>
    </xf>
    <xf numFmtId="44" fontId="0" fillId="33" borderId="16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">
    <dxf>
      <font>
        <color theme="0"/>
      </font>
    </dxf>
    <dxf>
      <font>
        <color rgb="FFFFFF9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rgb="FFFFFF99"/>
      </font>
    </dxf>
    <dxf>
      <font>
        <color rgb="FFFFFF9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57421875" style="1" customWidth="1"/>
    <col min="2" max="2" width="25.00390625" style="1" customWidth="1"/>
    <col min="3" max="3" width="15.421875" style="1" customWidth="1"/>
    <col min="4" max="4" width="18.7109375" style="1" customWidth="1"/>
    <col min="5" max="5" width="15.00390625" style="1" customWidth="1"/>
    <col min="6" max="6" width="15.8515625" style="1" customWidth="1"/>
    <col min="7" max="7" width="16.8515625" style="1" customWidth="1"/>
    <col min="8" max="16384" width="9.140625" style="1" customWidth="1"/>
  </cols>
  <sheetData>
    <row r="1" spans="1:7" ht="19.5" thickBot="1" thickTop="1">
      <c r="A1" s="57" t="s">
        <v>0</v>
      </c>
      <c r="B1" s="58"/>
      <c r="C1" s="58"/>
      <c r="D1" s="58"/>
      <c r="E1" s="58"/>
      <c r="F1" s="58"/>
      <c r="G1" s="59"/>
    </row>
    <row r="2" spans="1:7" ht="14.25" thickBot="1" thickTop="1">
      <c r="A2" s="30"/>
      <c r="B2" s="2" t="s">
        <v>35</v>
      </c>
      <c r="C2" s="52"/>
      <c r="D2" s="52"/>
      <c r="E2" s="53" t="s">
        <v>36</v>
      </c>
      <c r="F2" s="54"/>
      <c r="G2" s="31"/>
    </row>
    <row r="3" spans="1:7" ht="14.25" thickBot="1" thickTop="1">
      <c r="A3" s="3"/>
      <c r="B3" s="2" t="s">
        <v>37</v>
      </c>
      <c r="C3" s="55"/>
      <c r="D3" s="56"/>
      <c r="E3" s="53" t="s">
        <v>34</v>
      </c>
      <c r="F3" s="54"/>
      <c r="G3" s="32"/>
    </row>
    <row r="4" spans="1:7" ht="13.5" thickTop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1:8" ht="12.75">
      <c r="A5" s="7" t="s">
        <v>8</v>
      </c>
      <c r="B5" s="8" t="s">
        <v>9</v>
      </c>
      <c r="C5" s="8" t="s">
        <v>31</v>
      </c>
      <c r="D5" s="8" t="s">
        <v>32</v>
      </c>
      <c r="E5" s="8" t="s">
        <v>10</v>
      </c>
      <c r="F5" s="8" t="s">
        <v>11</v>
      </c>
      <c r="G5" s="9" t="s">
        <v>12</v>
      </c>
      <c r="H5" s="10"/>
    </row>
    <row r="6" spans="1:7" ht="12.75">
      <c r="A6" s="60"/>
      <c r="B6" s="61"/>
      <c r="C6" s="61"/>
      <c r="D6" s="61"/>
      <c r="E6" s="61"/>
      <c r="F6" s="15" t="s">
        <v>13</v>
      </c>
      <c r="G6" s="16" t="s">
        <v>14</v>
      </c>
    </row>
    <row r="7" spans="1:7" ht="12.75">
      <c r="A7" s="60"/>
      <c r="B7" s="61"/>
      <c r="C7" s="63"/>
      <c r="D7" s="63"/>
      <c r="E7" s="63"/>
      <c r="F7" s="34"/>
      <c r="G7" s="35"/>
    </row>
    <row r="8" spans="1:7" ht="12.75">
      <c r="A8" s="17">
        <v>1</v>
      </c>
      <c r="B8" s="18" t="s">
        <v>33</v>
      </c>
      <c r="C8" s="36"/>
      <c r="D8" s="36"/>
      <c r="E8" s="36"/>
      <c r="F8" s="37">
        <f>D8+E8</f>
        <v>0</v>
      </c>
      <c r="G8" s="38">
        <f>C8-F8</f>
        <v>0</v>
      </c>
    </row>
    <row r="9" spans="1:7" ht="12.75">
      <c r="A9" s="17">
        <f>A8+1</f>
        <v>2</v>
      </c>
      <c r="B9" s="19" t="s">
        <v>43</v>
      </c>
      <c r="C9" s="36"/>
      <c r="D9" s="36"/>
      <c r="E9" s="36"/>
      <c r="F9" s="37">
        <f aca="true" t="shared" si="0" ref="F9:F27">D9+E9</f>
        <v>0</v>
      </c>
      <c r="G9" s="38">
        <f aca="true" t="shared" si="1" ref="G9:G27">C9-F9</f>
        <v>0</v>
      </c>
    </row>
    <row r="10" spans="1:9" ht="12.75">
      <c r="A10" s="17">
        <f aca="true" t="shared" si="2" ref="A10:A27">A9+1</f>
        <v>3</v>
      </c>
      <c r="B10" s="19" t="s">
        <v>44</v>
      </c>
      <c r="C10" s="36"/>
      <c r="D10" s="36"/>
      <c r="E10" s="36"/>
      <c r="F10" s="37">
        <f t="shared" si="0"/>
        <v>0</v>
      </c>
      <c r="G10" s="38">
        <f t="shared" si="1"/>
        <v>0</v>
      </c>
      <c r="I10" s="11"/>
    </row>
    <row r="11" spans="1:7" ht="12.75">
      <c r="A11" s="17">
        <f t="shared" si="2"/>
        <v>4</v>
      </c>
      <c r="B11" s="19" t="s">
        <v>45</v>
      </c>
      <c r="C11" s="36"/>
      <c r="D11" s="36"/>
      <c r="E11" s="36"/>
      <c r="F11" s="37">
        <f t="shared" si="0"/>
        <v>0</v>
      </c>
      <c r="G11" s="38">
        <f t="shared" si="1"/>
        <v>0</v>
      </c>
    </row>
    <row r="12" spans="1:7" ht="12.75">
      <c r="A12" s="17">
        <f t="shared" si="2"/>
        <v>5</v>
      </c>
      <c r="B12" s="19" t="s">
        <v>15</v>
      </c>
      <c r="C12" s="36"/>
      <c r="D12" s="36"/>
      <c r="E12" s="36"/>
      <c r="F12" s="37">
        <f t="shared" si="0"/>
        <v>0</v>
      </c>
      <c r="G12" s="38">
        <f t="shared" si="1"/>
        <v>0</v>
      </c>
    </row>
    <row r="13" spans="1:7" ht="12.75">
      <c r="A13" s="17">
        <f t="shared" si="2"/>
        <v>6</v>
      </c>
      <c r="B13" s="19" t="s">
        <v>16</v>
      </c>
      <c r="C13" s="36"/>
      <c r="D13" s="36"/>
      <c r="E13" s="36"/>
      <c r="F13" s="37">
        <f t="shared" si="0"/>
        <v>0</v>
      </c>
      <c r="G13" s="38">
        <f t="shared" si="1"/>
        <v>0</v>
      </c>
    </row>
    <row r="14" spans="1:7" ht="12.75">
      <c r="A14" s="17">
        <f t="shared" si="2"/>
        <v>7</v>
      </c>
      <c r="B14" s="19" t="s">
        <v>46</v>
      </c>
      <c r="C14" s="36"/>
      <c r="D14" s="36"/>
      <c r="E14" s="36"/>
      <c r="F14" s="37">
        <f t="shared" si="0"/>
        <v>0</v>
      </c>
      <c r="G14" s="38">
        <f t="shared" si="1"/>
        <v>0</v>
      </c>
    </row>
    <row r="15" spans="1:7" ht="12.75">
      <c r="A15" s="17">
        <f t="shared" si="2"/>
        <v>8</v>
      </c>
      <c r="B15" s="19" t="s">
        <v>24</v>
      </c>
      <c r="C15" s="36"/>
      <c r="D15" s="36"/>
      <c r="E15" s="36"/>
      <c r="F15" s="37">
        <f t="shared" si="0"/>
        <v>0</v>
      </c>
      <c r="G15" s="38">
        <f t="shared" si="1"/>
        <v>0</v>
      </c>
    </row>
    <row r="16" spans="1:7" ht="12.75">
      <c r="A16" s="17">
        <f t="shared" si="2"/>
        <v>9</v>
      </c>
      <c r="B16" s="19" t="s">
        <v>26</v>
      </c>
      <c r="C16" s="36"/>
      <c r="D16" s="36"/>
      <c r="E16" s="36"/>
      <c r="F16" s="37">
        <f t="shared" si="0"/>
        <v>0</v>
      </c>
      <c r="G16" s="38">
        <f t="shared" si="1"/>
        <v>0</v>
      </c>
    </row>
    <row r="17" spans="1:7" ht="12.75">
      <c r="A17" s="17">
        <f t="shared" si="2"/>
        <v>10</v>
      </c>
      <c r="B17" s="19" t="s">
        <v>27</v>
      </c>
      <c r="C17" s="36"/>
      <c r="D17" s="36"/>
      <c r="E17" s="36"/>
      <c r="F17" s="37">
        <f t="shared" si="0"/>
        <v>0</v>
      </c>
      <c r="G17" s="38">
        <f t="shared" si="1"/>
        <v>0</v>
      </c>
    </row>
    <row r="18" spans="1:7" ht="12.75">
      <c r="A18" s="17">
        <f t="shared" si="2"/>
        <v>11</v>
      </c>
      <c r="B18" s="19" t="s">
        <v>17</v>
      </c>
      <c r="C18" s="36"/>
      <c r="D18" s="36"/>
      <c r="E18" s="36"/>
      <c r="F18" s="37">
        <f t="shared" si="0"/>
        <v>0</v>
      </c>
      <c r="G18" s="38">
        <f t="shared" si="1"/>
        <v>0</v>
      </c>
    </row>
    <row r="19" spans="1:7" ht="12.75">
      <c r="A19" s="17">
        <f t="shared" si="2"/>
        <v>12</v>
      </c>
      <c r="B19" s="19" t="s">
        <v>41</v>
      </c>
      <c r="C19" s="36"/>
      <c r="D19" s="36"/>
      <c r="E19" s="36"/>
      <c r="F19" s="37">
        <f t="shared" si="0"/>
        <v>0</v>
      </c>
      <c r="G19" s="38">
        <f t="shared" si="1"/>
        <v>0</v>
      </c>
    </row>
    <row r="20" spans="1:7" ht="12.75">
      <c r="A20" s="17">
        <f t="shared" si="2"/>
        <v>13</v>
      </c>
      <c r="B20" s="19" t="s">
        <v>42</v>
      </c>
      <c r="C20" s="36"/>
      <c r="D20" s="36"/>
      <c r="E20" s="36"/>
      <c r="F20" s="37">
        <f t="shared" si="0"/>
        <v>0</v>
      </c>
      <c r="G20" s="38">
        <f t="shared" si="1"/>
        <v>0</v>
      </c>
    </row>
    <row r="21" spans="1:7" ht="12.75">
      <c r="A21" s="17">
        <f t="shared" si="2"/>
        <v>14</v>
      </c>
      <c r="B21" s="19" t="s">
        <v>38</v>
      </c>
      <c r="C21" s="36"/>
      <c r="D21" s="36"/>
      <c r="E21" s="36"/>
      <c r="F21" s="37">
        <f t="shared" si="0"/>
        <v>0</v>
      </c>
      <c r="G21" s="38">
        <f t="shared" si="1"/>
        <v>0</v>
      </c>
    </row>
    <row r="22" spans="1:7" ht="12.75">
      <c r="A22" s="17">
        <f t="shared" si="2"/>
        <v>15</v>
      </c>
      <c r="B22" s="19" t="s">
        <v>18</v>
      </c>
      <c r="C22" s="36"/>
      <c r="D22" s="36"/>
      <c r="E22" s="36"/>
      <c r="F22" s="37">
        <f t="shared" si="0"/>
        <v>0</v>
      </c>
      <c r="G22" s="38">
        <f t="shared" si="1"/>
        <v>0</v>
      </c>
    </row>
    <row r="23" spans="1:7" ht="12.75">
      <c r="A23" s="17">
        <f t="shared" si="2"/>
        <v>16</v>
      </c>
      <c r="B23" s="19" t="s">
        <v>29</v>
      </c>
      <c r="C23" s="36"/>
      <c r="D23" s="36"/>
      <c r="E23" s="36"/>
      <c r="F23" s="37">
        <f t="shared" si="0"/>
        <v>0</v>
      </c>
      <c r="G23" s="38">
        <f t="shared" si="1"/>
        <v>0</v>
      </c>
    </row>
    <row r="24" spans="1:7" ht="12.75">
      <c r="A24" s="17">
        <f t="shared" si="2"/>
        <v>17</v>
      </c>
      <c r="B24" s="19" t="s">
        <v>28</v>
      </c>
      <c r="C24" s="36"/>
      <c r="D24" s="36"/>
      <c r="E24" s="36"/>
      <c r="F24" s="37">
        <f t="shared" si="0"/>
        <v>0</v>
      </c>
      <c r="G24" s="38">
        <f t="shared" si="1"/>
        <v>0</v>
      </c>
    </row>
    <row r="25" spans="1:7" ht="12.75">
      <c r="A25" s="17">
        <f t="shared" si="2"/>
        <v>18</v>
      </c>
      <c r="B25" s="19" t="s">
        <v>25</v>
      </c>
      <c r="C25" s="36"/>
      <c r="D25" s="36"/>
      <c r="E25" s="36"/>
      <c r="F25" s="37">
        <f t="shared" si="0"/>
        <v>0</v>
      </c>
      <c r="G25" s="38">
        <f t="shared" si="1"/>
        <v>0</v>
      </c>
    </row>
    <row r="26" spans="1:7" ht="12.75">
      <c r="A26" s="17">
        <f t="shared" si="2"/>
        <v>19</v>
      </c>
      <c r="B26" s="19" t="s">
        <v>39</v>
      </c>
      <c r="C26" s="36"/>
      <c r="D26" s="36"/>
      <c r="E26" s="36"/>
      <c r="F26" s="37"/>
      <c r="G26" s="38"/>
    </row>
    <row r="27" spans="1:7" ht="12.75">
      <c r="A27" s="17">
        <f t="shared" si="2"/>
        <v>20</v>
      </c>
      <c r="B27" s="19" t="s">
        <v>40</v>
      </c>
      <c r="C27" s="36"/>
      <c r="D27" s="36"/>
      <c r="E27" s="36"/>
      <c r="F27" s="37">
        <f t="shared" si="0"/>
        <v>0</v>
      </c>
      <c r="G27" s="38">
        <f t="shared" si="1"/>
        <v>0</v>
      </c>
    </row>
    <row r="28" spans="1:7" ht="12.75">
      <c r="A28" s="17"/>
      <c r="B28" s="19"/>
      <c r="C28" s="36"/>
      <c r="D28" s="36"/>
      <c r="E28" s="36"/>
      <c r="F28" s="37"/>
      <c r="G28" s="38"/>
    </row>
    <row r="29" spans="1:7" ht="12.75">
      <c r="A29" s="17"/>
      <c r="B29" s="19"/>
      <c r="C29" s="36"/>
      <c r="D29" s="36"/>
      <c r="E29" s="36"/>
      <c r="F29" s="37"/>
      <c r="G29" s="38"/>
    </row>
    <row r="30" spans="1:7" ht="12.75">
      <c r="A30" s="17"/>
      <c r="B30" s="19"/>
      <c r="C30" s="36"/>
      <c r="D30" s="36"/>
      <c r="E30" s="36"/>
      <c r="F30" s="37"/>
      <c r="G30" s="38"/>
    </row>
    <row r="31" spans="1:7" ht="12.75">
      <c r="A31" s="17"/>
      <c r="B31" s="19"/>
      <c r="C31" s="36"/>
      <c r="D31" s="36"/>
      <c r="E31" s="36"/>
      <c r="F31" s="37"/>
      <c r="G31" s="38"/>
    </row>
    <row r="32" spans="1:7" ht="12.75">
      <c r="A32" s="17" t="s">
        <v>30</v>
      </c>
      <c r="B32" s="19" t="s">
        <v>30</v>
      </c>
      <c r="C32" s="36"/>
      <c r="D32" s="36"/>
      <c r="E32" s="36"/>
      <c r="F32" s="37" t="s">
        <v>30</v>
      </c>
      <c r="G32" s="38" t="s">
        <v>30</v>
      </c>
    </row>
    <row r="33" spans="1:7" ht="13.5" thickBot="1">
      <c r="A33" s="20"/>
      <c r="B33" s="33" t="s">
        <v>19</v>
      </c>
      <c r="C33" s="39">
        <f>SUM(C8:C32)</f>
        <v>0</v>
      </c>
      <c r="D33" s="39">
        <f>SUM(D8:D32)</f>
        <v>0</v>
      </c>
      <c r="E33" s="39">
        <f>SUM(E8:E32)</f>
        <v>0</v>
      </c>
      <c r="F33" s="39">
        <f>SUM(F8:F32)</f>
        <v>0</v>
      </c>
      <c r="G33" s="40">
        <f>SUM(G8:G32)</f>
        <v>0</v>
      </c>
    </row>
    <row r="34" spans="1:7" ht="14.25" thickBot="1" thickTop="1">
      <c r="A34" s="12"/>
      <c r="B34" s="13"/>
      <c r="C34" s="13"/>
      <c r="D34" s="13"/>
      <c r="E34" s="13"/>
      <c r="F34" s="13"/>
      <c r="G34" s="14"/>
    </row>
    <row r="35" spans="1:7" ht="12.75">
      <c r="A35" s="21"/>
      <c r="B35" s="22"/>
      <c r="C35" s="22"/>
      <c r="D35" s="41"/>
      <c r="E35" s="41"/>
      <c r="F35" s="41"/>
      <c r="G35" s="42"/>
    </row>
    <row r="36" spans="1:7" ht="12.75">
      <c r="A36" s="23" t="s">
        <v>20</v>
      </c>
      <c r="B36" s="24"/>
      <c r="C36" s="24"/>
      <c r="D36" s="43"/>
      <c r="E36" s="43"/>
      <c r="F36" s="43"/>
      <c r="G36" s="44"/>
    </row>
    <row r="37" spans="1:7" ht="12.75">
      <c r="A37" s="25" t="s">
        <v>21</v>
      </c>
      <c r="B37" s="26"/>
      <c r="C37" s="26"/>
      <c r="D37" s="45"/>
      <c r="E37" s="48">
        <f>(E33*0.9)</f>
        <v>0</v>
      </c>
      <c r="F37" s="43"/>
      <c r="G37" s="44"/>
    </row>
    <row r="38" spans="1:7" ht="12.75">
      <c r="A38" s="27"/>
      <c r="B38" s="24"/>
      <c r="C38" s="24"/>
      <c r="D38" s="43"/>
      <c r="E38" s="43"/>
      <c r="F38" s="43"/>
      <c r="G38" s="44"/>
    </row>
    <row r="39" spans="1:7" ht="12.75">
      <c r="A39" s="23" t="s">
        <v>22</v>
      </c>
      <c r="B39" s="24"/>
      <c r="C39" s="24"/>
      <c r="D39" s="43"/>
      <c r="E39" s="43"/>
      <c r="F39" s="43"/>
      <c r="G39" s="44"/>
    </row>
    <row r="40" spans="1:7" ht="12.75">
      <c r="A40" s="25" t="s">
        <v>23</v>
      </c>
      <c r="B40" s="26"/>
      <c r="C40" s="26"/>
      <c r="D40" s="45"/>
      <c r="E40" s="43"/>
      <c r="F40" s="43"/>
      <c r="G40" s="44"/>
    </row>
    <row r="41" spans="1:7" ht="13.5" thickBot="1">
      <c r="A41" s="28"/>
      <c r="B41" s="29"/>
      <c r="C41" s="29"/>
      <c r="D41" s="46"/>
      <c r="E41" s="46"/>
      <c r="F41" s="46"/>
      <c r="G41" s="47"/>
    </row>
  </sheetData>
  <sheetProtection sheet="1" objects="1" scenarios="1" insertRows="0" deleteRows="0" selectLockedCells="1"/>
  <mergeCells count="5">
    <mergeCell ref="C2:D2"/>
    <mergeCell ref="E2:F2"/>
    <mergeCell ref="E3:F3"/>
    <mergeCell ref="C3:D3"/>
    <mergeCell ref="A1:G1"/>
  </mergeCells>
  <conditionalFormatting sqref="C8:G33">
    <cfRule type="cellIs" priority="8" dxfId="1" operator="equal" stopIfTrue="1">
      <formula>0</formula>
    </cfRule>
  </conditionalFormatting>
  <conditionalFormatting sqref="D37:G41">
    <cfRule type="cellIs" priority="7" dxfId="1" operator="equal" stopIfTrue="1">
      <formula>0</formula>
    </cfRule>
  </conditionalFormatting>
  <conditionalFormatting sqref="C7:G41">
    <cfRule type="cellIs" priority="6" dxfId="0" operator="equal" stopIfTrue="1">
      <formula>0</formula>
    </cfRule>
  </conditionalFormatting>
  <conditionalFormatting sqref="F7:G33">
    <cfRule type="cellIs" priority="4" dxfId="6" operator="equal" stopIfTrue="1">
      <formula>" $- "</formula>
    </cfRule>
    <cfRule type="cellIs" priority="5" dxfId="2" operator="equal" stopIfTrue="1">
      <formula>" $- "</formula>
    </cfRule>
  </conditionalFormatting>
  <conditionalFormatting sqref="F11:G33">
    <cfRule type="cellIs" priority="3" dxfId="2" operator="equal" stopIfTrue="1">
      <formula>0</formula>
    </cfRule>
  </conditionalFormatting>
  <conditionalFormatting sqref="C33:E33 C37:G37 D40:G40">
    <cfRule type="cellIs" priority="2" dxfId="2" operator="equal" stopIfTrue="1">
      <formula>0</formula>
    </cfRule>
  </conditionalFormatting>
  <conditionalFormatting sqref="F7:G10">
    <cfRule type="cellIs" priority="1" dxfId="2" operator="equal" stopIfTrue="1">
      <formula>0</formula>
    </cfRule>
  </conditionalFormatting>
  <printOptions/>
  <pageMargins left="0.5" right="0.5" top="0.5" bottom="0.5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9" sqref="A9:A27"/>
    </sheetView>
  </sheetViews>
  <sheetFormatPr defaultColWidth="9.140625" defaultRowHeight="12.75"/>
  <cols>
    <col min="1" max="1" width="7.57421875" style="1" customWidth="1"/>
    <col min="2" max="2" width="25.00390625" style="1" customWidth="1"/>
    <col min="3" max="3" width="15.421875" style="1" customWidth="1"/>
    <col min="4" max="4" width="18.7109375" style="1" customWidth="1"/>
    <col min="5" max="5" width="15.00390625" style="1" customWidth="1"/>
    <col min="6" max="6" width="15.8515625" style="1" customWidth="1"/>
    <col min="7" max="7" width="16.8515625" style="1" customWidth="1"/>
    <col min="8" max="16384" width="9.140625" style="1" customWidth="1"/>
  </cols>
  <sheetData>
    <row r="1" spans="1:7" ht="19.5" thickBot="1" thickTop="1">
      <c r="A1" s="57" t="s">
        <v>0</v>
      </c>
      <c r="B1" s="58"/>
      <c r="C1" s="58"/>
      <c r="D1" s="58"/>
      <c r="E1" s="58"/>
      <c r="F1" s="58"/>
      <c r="G1" s="59"/>
    </row>
    <row r="2" spans="1:7" ht="14.25" thickBot="1" thickTop="1">
      <c r="A2" s="30"/>
      <c r="B2" s="2" t="s">
        <v>35</v>
      </c>
      <c r="C2" s="52"/>
      <c r="D2" s="52"/>
      <c r="E2" s="53" t="s">
        <v>36</v>
      </c>
      <c r="F2" s="54"/>
      <c r="G2" s="31"/>
    </row>
    <row r="3" spans="1:7" ht="14.25" thickBot="1" thickTop="1">
      <c r="A3" s="3"/>
      <c r="B3" s="2" t="s">
        <v>37</v>
      </c>
      <c r="C3" s="55"/>
      <c r="D3" s="56"/>
      <c r="E3" s="53" t="s">
        <v>34</v>
      </c>
      <c r="F3" s="54"/>
      <c r="G3" s="32"/>
    </row>
    <row r="4" spans="1:7" ht="13.5" thickTop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1:8" ht="12.75">
      <c r="A5" s="7" t="s">
        <v>8</v>
      </c>
      <c r="B5" s="8" t="s">
        <v>9</v>
      </c>
      <c r="C5" s="8" t="s">
        <v>31</v>
      </c>
      <c r="D5" s="8" t="s">
        <v>32</v>
      </c>
      <c r="E5" s="8" t="s">
        <v>10</v>
      </c>
      <c r="F5" s="8" t="s">
        <v>11</v>
      </c>
      <c r="G5" s="9" t="s">
        <v>12</v>
      </c>
      <c r="H5" s="10"/>
    </row>
    <row r="6" spans="1:7" ht="12.75">
      <c r="A6" s="60"/>
      <c r="B6" s="61"/>
      <c r="C6" s="62"/>
      <c r="D6" s="61"/>
      <c r="E6" s="61"/>
      <c r="F6" s="15" t="s">
        <v>13</v>
      </c>
      <c r="G6" s="16" t="s">
        <v>14</v>
      </c>
    </row>
    <row r="7" spans="1:7" ht="12.75">
      <c r="A7" s="60"/>
      <c r="B7" s="61"/>
      <c r="C7" s="62"/>
      <c r="D7" s="63"/>
      <c r="E7" s="63"/>
      <c r="F7" s="34"/>
      <c r="G7" s="35"/>
    </row>
    <row r="8" spans="1:7" ht="12.75">
      <c r="A8" s="17">
        <f>'Pay Request #1'!A8</f>
        <v>1</v>
      </c>
      <c r="B8" s="18" t="str">
        <f>'Pay Request #1'!B8</f>
        <v>Lead Abatement</v>
      </c>
      <c r="C8" s="36">
        <f>'Pay Request #1'!C8</f>
        <v>0</v>
      </c>
      <c r="D8" s="36"/>
      <c r="E8" s="36"/>
      <c r="F8" s="37">
        <f>D8+E8</f>
        <v>0</v>
      </c>
      <c r="G8" s="38">
        <f>C8-F8</f>
        <v>0</v>
      </c>
    </row>
    <row r="9" spans="1:7" ht="12.75">
      <c r="A9" s="17">
        <f>'Pay Request #1'!A9</f>
        <v>2</v>
      </c>
      <c r="B9" s="18" t="str">
        <f>'Pay Request #1'!B9</f>
        <v>Plans/Engineering</v>
      </c>
      <c r="C9" s="36">
        <f>'Pay Request #1'!C9</f>
        <v>0</v>
      </c>
      <c r="D9" s="36"/>
      <c r="E9" s="36"/>
      <c r="F9" s="37">
        <f aca="true" t="shared" si="0" ref="F9:F27">D9+E9</f>
        <v>0</v>
      </c>
      <c r="G9" s="38">
        <f aca="true" t="shared" si="1" ref="G9:G27">C9-F9</f>
        <v>0</v>
      </c>
    </row>
    <row r="10" spans="1:9" ht="12.75">
      <c r="A10" s="17">
        <f>'Pay Request #1'!A10</f>
        <v>3</v>
      </c>
      <c r="B10" s="18" t="str">
        <f>'Pay Request #1'!B10</f>
        <v>Fencing</v>
      </c>
      <c r="C10" s="36">
        <f>'Pay Request #1'!C10</f>
        <v>0</v>
      </c>
      <c r="D10" s="36"/>
      <c r="E10" s="36"/>
      <c r="F10" s="37">
        <f t="shared" si="0"/>
        <v>0</v>
      </c>
      <c r="G10" s="38">
        <f t="shared" si="1"/>
        <v>0</v>
      </c>
      <c r="I10" s="11"/>
    </row>
    <row r="11" spans="1:7" ht="12.75">
      <c r="A11" s="17">
        <f>'Pay Request #1'!A11</f>
        <v>4</v>
      </c>
      <c r="B11" s="18" t="str">
        <f>'Pay Request #1'!B11</f>
        <v>Termite treatment</v>
      </c>
      <c r="C11" s="36">
        <f>'Pay Request #1'!C11</f>
        <v>0</v>
      </c>
      <c r="D11" s="36"/>
      <c r="E11" s="36"/>
      <c r="F11" s="37">
        <f t="shared" si="0"/>
        <v>0</v>
      </c>
      <c r="G11" s="38">
        <f t="shared" si="1"/>
        <v>0</v>
      </c>
    </row>
    <row r="12" spans="1:7" ht="12.75">
      <c r="A12" s="17">
        <f>'Pay Request #1'!A12</f>
        <v>5</v>
      </c>
      <c r="B12" s="18" t="str">
        <f>'Pay Request #1'!B12</f>
        <v>Carpentry</v>
      </c>
      <c r="C12" s="36">
        <f>'Pay Request #1'!C12</f>
        <v>0</v>
      </c>
      <c r="D12" s="36"/>
      <c r="E12" s="36"/>
      <c r="F12" s="37">
        <f t="shared" si="0"/>
        <v>0</v>
      </c>
      <c r="G12" s="38">
        <f t="shared" si="1"/>
        <v>0</v>
      </c>
    </row>
    <row r="13" spans="1:7" ht="12.75">
      <c r="A13" s="17">
        <f>'Pay Request #1'!A13</f>
        <v>6</v>
      </c>
      <c r="B13" s="18" t="str">
        <f>'Pay Request #1'!B13</f>
        <v>Roofing</v>
      </c>
      <c r="C13" s="36">
        <f>'Pay Request #1'!C13</f>
        <v>0</v>
      </c>
      <c r="D13" s="36"/>
      <c r="E13" s="36"/>
      <c r="F13" s="37">
        <f t="shared" si="0"/>
        <v>0</v>
      </c>
      <c r="G13" s="38">
        <f t="shared" si="1"/>
        <v>0</v>
      </c>
    </row>
    <row r="14" spans="1:7" ht="12.75">
      <c r="A14" s="17">
        <f>'Pay Request #1'!A14</f>
        <v>7</v>
      </c>
      <c r="B14" s="18" t="str">
        <f>'Pay Request #1'!B14</f>
        <v>Doors</v>
      </c>
      <c r="C14" s="36">
        <f>'Pay Request #1'!C14</f>
        <v>0</v>
      </c>
      <c r="D14" s="36"/>
      <c r="E14" s="36"/>
      <c r="F14" s="37">
        <f t="shared" si="0"/>
        <v>0</v>
      </c>
      <c r="G14" s="38">
        <f t="shared" si="1"/>
        <v>0</v>
      </c>
    </row>
    <row r="15" spans="1:7" ht="12.75">
      <c r="A15" s="17">
        <f>'Pay Request #1'!A15</f>
        <v>8</v>
      </c>
      <c r="B15" s="18" t="str">
        <f>'Pay Request #1'!B15</f>
        <v>Windows</v>
      </c>
      <c r="C15" s="36">
        <f>'Pay Request #1'!C15</f>
        <v>0</v>
      </c>
      <c r="D15" s="36"/>
      <c r="E15" s="36"/>
      <c r="F15" s="37">
        <f t="shared" si="0"/>
        <v>0</v>
      </c>
      <c r="G15" s="38">
        <f t="shared" si="1"/>
        <v>0</v>
      </c>
    </row>
    <row r="16" spans="1:7" ht="12.75">
      <c r="A16" s="17">
        <f>'Pay Request #1'!A16</f>
        <v>9</v>
      </c>
      <c r="B16" s="18" t="str">
        <f>'Pay Request #1'!B16</f>
        <v>Stucco</v>
      </c>
      <c r="C16" s="36">
        <f>'Pay Request #1'!C16</f>
        <v>0</v>
      </c>
      <c r="D16" s="36"/>
      <c r="E16" s="36"/>
      <c r="F16" s="37">
        <f t="shared" si="0"/>
        <v>0</v>
      </c>
      <c r="G16" s="38">
        <f t="shared" si="1"/>
        <v>0</v>
      </c>
    </row>
    <row r="17" spans="1:7" ht="12.75">
      <c r="A17" s="17">
        <f>'Pay Request #1'!A17</f>
        <v>10</v>
      </c>
      <c r="B17" s="18" t="str">
        <f>'Pay Request #1'!B17</f>
        <v>Cabinets/Countertop</v>
      </c>
      <c r="C17" s="36">
        <f>'Pay Request #1'!C17</f>
        <v>0</v>
      </c>
      <c r="D17" s="36"/>
      <c r="E17" s="36"/>
      <c r="F17" s="37">
        <f t="shared" si="0"/>
        <v>0</v>
      </c>
      <c r="G17" s="38">
        <f t="shared" si="1"/>
        <v>0</v>
      </c>
    </row>
    <row r="18" spans="1:7" ht="12.75">
      <c r="A18" s="17">
        <f>'Pay Request #1'!A18</f>
        <v>11</v>
      </c>
      <c r="B18" s="18" t="str">
        <f>'Pay Request #1'!B18</f>
        <v>Flooring</v>
      </c>
      <c r="C18" s="36">
        <f>'Pay Request #1'!C18</f>
        <v>0</v>
      </c>
      <c r="D18" s="36"/>
      <c r="E18" s="36"/>
      <c r="F18" s="37">
        <f t="shared" si="0"/>
        <v>0</v>
      </c>
      <c r="G18" s="38">
        <f t="shared" si="1"/>
        <v>0</v>
      </c>
    </row>
    <row r="19" spans="1:7" ht="12.75">
      <c r="A19" s="17">
        <f>'Pay Request #1'!A19</f>
        <v>12</v>
      </c>
      <c r="B19" s="18" t="str">
        <f>'Pay Request #1'!B19</f>
        <v>Painting</v>
      </c>
      <c r="C19" s="36">
        <f>'Pay Request #1'!C19</f>
        <v>0</v>
      </c>
      <c r="D19" s="36"/>
      <c r="E19" s="36"/>
      <c r="F19" s="37">
        <f t="shared" si="0"/>
        <v>0</v>
      </c>
      <c r="G19" s="38">
        <f t="shared" si="1"/>
        <v>0</v>
      </c>
    </row>
    <row r="20" spans="1:7" ht="12.75">
      <c r="A20" s="17">
        <f>'Pay Request #1'!A20</f>
        <v>13</v>
      </c>
      <c r="B20" s="18" t="str">
        <f>'Pay Request #1'!B20</f>
        <v>Plumbing</v>
      </c>
      <c r="C20" s="36">
        <f>'Pay Request #1'!C20</f>
        <v>0</v>
      </c>
      <c r="D20" s="36"/>
      <c r="E20" s="36"/>
      <c r="F20" s="37">
        <f t="shared" si="0"/>
        <v>0</v>
      </c>
      <c r="G20" s="38">
        <f t="shared" si="1"/>
        <v>0</v>
      </c>
    </row>
    <row r="21" spans="1:7" ht="12.75">
      <c r="A21" s="17">
        <f>'Pay Request #1'!A21</f>
        <v>14</v>
      </c>
      <c r="B21" s="18" t="str">
        <f>'Pay Request #1'!B21</f>
        <v>Mechanical</v>
      </c>
      <c r="C21" s="36">
        <f>'Pay Request #1'!C21</f>
        <v>0</v>
      </c>
      <c r="D21" s="36"/>
      <c r="E21" s="36"/>
      <c r="F21" s="37">
        <f t="shared" si="0"/>
        <v>0</v>
      </c>
      <c r="G21" s="38">
        <f t="shared" si="1"/>
        <v>0</v>
      </c>
    </row>
    <row r="22" spans="1:7" ht="12.75">
      <c r="A22" s="17">
        <f>'Pay Request #1'!A22</f>
        <v>15</v>
      </c>
      <c r="B22" s="18" t="str">
        <f>'Pay Request #1'!B22</f>
        <v>Electrical</v>
      </c>
      <c r="C22" s="36">
        <f>'Pay Request #1'!C22</f>
        <v>0</v>
      </c>
      <c r="D22" s="36"/>
      <c r="E22" s="36"/>
      <c r="F22" s="37">
        <f t="shared" si="0"/>
        <v>0</v>
      </c>
      <c r="G22" s="38">
        <f t="shared" si="1"/>
        <v>0</v>
      </c>
    </row>
    <row r="23" spans="1:7" ht="12.75">
      <c r="A23" s="17">
        <f>'Pay Request #1'!A23</f>
        <v>16</v>
      </c>
      <c r="B23" s="18" t="str">
        <f>'Pay Request #1'!B23</f>
        <v>Alternate #1 - Foam Roofing</v>
      </c>
      <c r="C23" s="36">
        <f>'Pay Request #1'!C23</f>
        <v>0</v>
      </c>
      <c r="D23" s="36"/>
      <c r="E23" s="36"/>
      <c r="F23" s="37">
        <f t="shared" si="0"/>
        <v>0</v>
      </c>
      <c r="G23" s="38">
        <f t="shared" si="1"/>
        <v>0</v>
      </c>
    </row>
    <row r="24" spans="1:7" ht="12.75">
      <c r="A24" s="17">
        <f>'Pay Request #1'!A24</f>
        <v>17</v>
      </c>
      <c r="B24" s="18" t="str">
        <f>'Pay Request #1'!B24</f>
        <v>Alternate #2 - Cabinets</v>
      </c>
      <c r="C24" s="36">
        <f>'Pay Request #1'!C24</f>
        <v>0</v>
      </c>
      <c r="D24" s="36"/>
      <c r="E24" s="36"/>
      <c r="F24" s="37">
        <f t="shared" si="0"/>
        <v>0</v>
      </c>
      <c r="G24" s="38">
        <f t="shared" si="1"/>
        <v>0</v>
      </c>
    </row>
    <row r="25" spans="1:7" ht="12.75">
      <c r="A25" s="17">
        <f>'Pay Request #1'!A25</f>
        <v>18</v>
      </c>
      <c r="B25" s="18" t="str">
        <f>'Pay Request #1'!B25</f>
        <v>Change Order #1</v>
      </c>
      <c r="C25" s="36">
        <f>'Pay Request #1'!C25</f>
        <v>0</v>
      </c>
      <c r="D25" s="36"/>
      <c r="E25" s="36"/>
      <c r="F25" s="37">
        <f t="shared" si="0"/>
        <v>0</v>
      </c>
      <c r="G25" s="38">
        <f t="shared" si="1"/>
        <v>0</v>
      </c>
    </row>
    <row r="26" spans="1:7" ht="12.75">
      <c r="A26" s="17">
        <f>'Pay Request #1'!A26</f>
        <v>19</v>
      </c>
      <c r="B26" s="18" t="str">
        <f>'Pay Request #1'!B26</f>
        <v>Change Order #2</v>
      </c>
      <c r="C26" s="36">
        <f>'Pay Request #1'!C26</f>
        <v>0</v>
      </c>
      <c r="D26" s="36"/>
      <c r="E26" s="36"/>
      <c r="F26" s="37"/>
      <c r="G26" s="38"/>
    </row>
    <row r="27" spans="1:7" ht="12.75">
      <c r="A27" s="17">
        <f>'Pay Request #1'!A27</f>
        <v>20</v>
      </c>
      <c r="B27" s="18" t="str">
        <f>'Pay Request #1'!B27</f>
        <v>Change Order #3</v>
      </c>
      <c r="C27" s="36">
        <f>'Pay Request #1'!C27</f>
        <v>0</v>
      </c>
      <c r="D27" s="36"/>
      <c r="E27" s="36"/>
      <c r="F27" s="37">
        <f t="shared" si="0"/>
        <v>0</v>
      </c>
      <c r="G27" s="38">
        <f t="shared" si="1"/>
        <v>0</v>
      </c>
    </row>
    <row r="28" spans="1:7" ht="12.75">
      <c r="A28" s="17"/>
      <c r="B28" s="19"/>
      <c r="C28" s="36">
        <f>'Pay Request #1'!C28</f>
        <v>0</v>
      </c>
      <c r="D28" s="36"/>
      <c r="E28" s="36"/>
      <c r="F28" s="37"/>
      <c r="G28" s="38"/>
    </row>
    <row r="29" spans="1:7" ht="12.75">
      <c r="A29" s="17"/>
      <c r="B29" s="19"/>
      <c r="C29" s="36">
        <f>'Pay Request #1'!C29</f>
        <v>0</v>
      </c>
      <c r="D29" s="36"/>
      <c r="E29" s="36"/>
      <c r="F29" s="37"/>
      <c r="G29" s="38"/>
    </row>
    <row r="30" spans="1:7" ht="12.75">
      <c r="A30" s="17"/>
      <c r="B30" s="19"/>
      <c r="C30" s="36">
        <f>'Pay Request #1'!C30</f>
        <v>0</v>
      </c>
      <c r="D30" s="36"/>
      <c r="E30" s="36"/>
      <c r="F30" s="37"/>
      <c r="G30" s="38"/>
    </row>
    <row r="31" spans="1:7" ht="12.75">
      <c r="A31" s="17"/>
      <c r="B31" s="19"/>
      <c r="C31" s="36">
        <f>'Pay Request #1'!C31</f>
        <v>0</v>
      </c>
      <c r="D31" s="36"/>
      <c r="E31" s="36"/>
      <c r="F31" s="37"/>
      <c r="G31" s="38"/>
    </row>
    <row r="32" spans="1:7" ht="12.75">
      <c r="A32" s="17" t="s">
        <v>30</v>
      </c>
      <c r="B32" s="19" t="s">
        <v>30</v>
      </c>
      <c r="C32" s="36">
        <f>'Pay Request #1'!C32</f>
        <v>0</v>
      </c>
      <c r="D32" s="36"/>
      <c r="E32" s="36"/>
      <c r="F32" s="37" t="s">
        <v>30</v>
      </c>
      <c r="G32" s="38" t="s">
        <v>30</v>
      </c>
    </row>
    <row r="33" spans="1:7" ht="13.5" thickBot="1">
      <c r="A33" s="20"/>
      <c r="B33" s="33" t="s">
        <v>19</v>
      </c>
      <c r="C33" s="39">
        <f>SUM(C8:C32)</f>
        <v>0</v>
      </c>
      <c r="D33" s="39">
        <f>SUM(D8:D32)</f>
        <v>0</v>
      </c>
      <c r="E33" s="39">
        <f>SUM(E8:E32)</f>
        <v>0</v>
      </c>
      <c r="F33" s="39">
        <f>SUM(F8:F32)</f>
        <v>0</v>
      </c>
      <c r="G33" s="40">
        <f>SUM(G8:G32)</f>
        <v>0</v>
      </c>
    </row>
    <row r="34" spans="1:7" ht="14.25" thickBot="1" thickTop="1">
      <c r="A34" s="12"/>
      <c r="B34" s="13"/>
      <c r="C34" s="13"/>
      <c r="D34" s="13"/>
      <c r="E34" s="13"/>
      <c r="F34" s="13"/>
      <c r="G34" s="14"/>
    </row>
    <row r="35" spans="1:7" ht="12.75">
      <c r="A35" s="21"/>
      <c r="B35" s="22"/>
      <c r="C35" s="22"/>
      <c r="D35" s="41"/>
      <c r="E35" s="41"/>
      <c r="F35" s="41"/>
      <c r="G35" s="42"/>
    </row>
    <row r="36" spans="1:7" ht="12.75">
      <c r="A36" s="23" t="s">
        <v>20</v>
      </c>
      <c r="B36" s="24"/>
      <c r="C36" s="24"/>
      <c r="D36" s="43"/>
      <c r="E36" s="43"/>
      <c r="F36" s="43"/>
      <c r="G36" s="44"/>
    </row>
    <row r="37" spans="1:7" ht="12.75">
      <c r="A37" s="25" t="s">
        <v>21</v>
      </c>
      <c r="B37" s="26"/>
      <c r="C37" s="26"/>
      <c r="D37" s="45"/>
      <c r="E37" s="48">
        <f>(E33*0.9)</f>
        <v>0</v>
      </c>
      <c r="F37" s="43"/>
      <c r="G37" s="44"/>
    </row>
    <row r="38" spans="1:7" ht="12.75">
      <c r="A38" s="27"/>
      <c r="B38" s="24"/>
      <c r="C38" s="24"/>
      <c r="D38" s="43"/>
      <c r="E38" s="43"/>
      <c r="F38" s="43"/>
      <c r="G38" s="44"/>
    </row>
    <row r="39" spans="1:7" ht="12.75">
      <c r="A39" s="23" t="s">
        <v>22</v>
      </c>
      <c r="B39" s="24"/>
      <c r="C39" s="24"/>
      <c r="D39" s="43"/>
      <c r="E39" s="43"/>
      <c r="F39" s="43"/>
      <c r="G39" s="44"/>
    </row>
    <row r="40" spans="1:7" ht="12.75">
      <c r="A40" s="25" t="s">
        <v>23</v>
      </c>
      <c r="B40" s="26"/>
      <c r="C40" s="26"/>
      <c r="D40" s="45"/>
      <c r="E40" s="43"/>
      <c r="F40" s="43"/>
      <c r="G40" s="44"/>
    </row>
    <row r="41" spans="1:7" ht="13.5" thickBot="1">
      <c r="A41" s="28"/>
      <c r="B41" s="29"/>
      <c r="C41" s="29"/>
      <c r="D41" s="46"/>
      <c r="E41" s="46"/>
      <c r="F41" s="46"/>
      <c r="G41" s="47"/>
    </row>
  </sheetData>
  <sheetProtection sheet="1" objects="1" scenarios="1" insertRows="0" deleteRows="0" selectLockedCells="1"/>
  <mergeCells count="5">
    <mergeCell ref="A1:G1"/>
    <mergeCell ref="C2:D2"/>
    <mergeCell ref="E2:F2"/>
    <mergeCell ref="C3:D3"/>
    <mergeCell ref="E3:F3"/>
  </mergeCells>
  <conditionalFormatting sqref="C8:G33">
    <cfRule type="cellIs" priority="10" dxfId="1" operator="equal" stopIfTrue="1">
      <formula>0</formula>
    </cfRule>
  </conditionalFormatting>
  <conditionalFormatting sqref="D37:G41">
    <cfRule type="cellIs" priority="9" dxfId="1" operator="equal" stopIfTrue="1">
      <formula>0</formula>
    </cfRule>
  </conditionalFormatting>
  <conditionalFormatting sqref="C8:G41 D7:G7">
    <cfRule type="cellIs" priority="8" dxfId="0" operator="equal" stopIfTrue="1">
      <formula>0</formula>
    </cfRule>
  </conditionalFormatting>
  <conditionalFormatting sqref="F7:G33">
    <cfRule type="cellIs" priority="6" dxfId="6" operator="equal" stopIfTrue="1">
      <formula>" $- "</formula>
    </cfRule>
    <cfRule type="cellIs" priority="7" dxfId="2" operator="equal" stopIfTrue="1">
      <formula>" $- "</formula>
    </cfRule>
  </conditionalFormatting>
  <conditionalFormatting sqref="F11:G33">
    <cfRule type="cellIs" priority="5" dxfId="2" operator="equal" stopIfTrue="1">
      <formula>0</formula>
    </cfRule>
  </conditionalFormatting>
  <conditionalFormatting sqref="C33:E33 C37:G37 D40:G40">
    <cfRule type="cellIs" priority="4" dxfId="2" operator="equal" stopIfTrue="1">
      <formula>0</formula>
    </cfRule>
  </conditionalFormatting>
  <conditionalFormatting sqref="F7:G10">
    <cfRule type="cellIs" priority="3" dxfId="2" operator="equal" stopIfTrue="1">
      <formula>0</formula>
    </cfRule>
  </conditionalFormatting>
  <conditionalFormatting sqref="C6:C7">
    <cfRule type="cellIs" priority="2" dxfId="1" operator="equal" stopIfTrue="1">
      <formula>0</formula>
    </cfRule>
  </conditionalFormatting>
  <conditionalFormatting sqref="C6:C7">
    <cfRule type="cellIs" priority="1" dxfId="0" operator="equal" stopIfTrue="1">
      <formula>0</formula>
    </cfRule>
  </conditionalFormatting>
  <printOptions/>
  <pageMargins left="0.5" right="0.5" top="0.5" bottom="0.5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8" sqref="A8:A27"/>
    </sheetView>
  </sheetViews>
  <sheetFormatPr defaultColWidth="9.140625" defaultRowHeight="12.75"/>
  <cols>
    <col min="1" max="1" width="7.57421875" style="1" customWidth="1"/>
    <col min="2" max="2" width="25.00390625" style="1" customWidth="1"/>
    <col min="3" max="3" width="15.421875" style="1" customWidth="1"/>
    <col min="4" max="4" width="18.7109375" style="1" customWidth="1"/>
    <col min="5" max="5" width="15.00390625" style="1" customWidth="1"/>
    <col min="6" max="6" width="15.8515625" style="1" customWidth="1"/>
    <col min="7" max="7" width="16.8515625" style="1" customWidth="1"/>
    <col min="8" max="16384" width="9.140625" style="1" customWidth="1"/>
  </cols>
  <sheetData>
    <row r="1" spans="1:7" ht="19.5" thickBot="1" thickTop="1">
      <c r="A1" s="57" t="s">
        <v>0</v>
      </c>
      <c r="B1" s="58"/>
      <c r="C1" s="58"/>
      <c r="D1" s="58"/>
      <c r="E1" s="58"/>
      <c r="F1" s="58"/>
      <c r="G1" s="59"/>
    </row>
    <row r="2" spans="1:7" ht="14.25" thickBot="1" thickTop="1">
      <c r="A2" s="30"/>
      <c r="B2" s="2" t="s">
        <v>35</v>
      </c>
      <c r="C2" s="52"/>
      <c r="D2" s="52"/>
      <c r="E2" s="53" t="s">
        <v>36</v>
      </c>
      <c r="F2" s="54"/>
      <c r="G2" s="31"/>
    </row>
    <row r="3" spans="1:7" ht="14.25" thickBot="1" thickTop="1">
      <c r="A3" s="3"/>
      <c r="B3" s="2" t="s">
        <v>37</v>
      </c>
      <c r="C3" s="55"/>
      <c r="D3" s="56"/>
      <c r="E3" s="53" t="s">
        <v>34</v>
      </c>
      <c r="F3" s="54"/>
      <c r="G3" s="32"/>
    </row>
    <row r="4" spans="1:7" ht="13.5" thickTop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1:8" ht="12.75">
      <c r="A5" s="7" t="s">
        <v>8</v>
      </c>
      <c r="B5" s="8" t="s">
        <v>9</v>
      </c>
      <c r="C5" s="8" t="s">
        <v>31</v>
      </c>
      <c r="D5" s="8" t="s">
        <v>32</v>
      </c>
      <c r="E5" s="8" t="s">
        <v>10</v>
      </c>
      <c r="F5" s="8" t="s">
        <v>11</v>
      </c>
      <c r="G5" s="9" t="s">
        <v>12</v>
      </c>
      <c r="H5" s="10"/>
    </row>
    <row r="6" spans="1:7" ht="12.75">
      <c r="A6" s="60"/>
      <c r="B6" s="61"/>
      <c r="C6" s="62"/>
      <c r="D6" s="61"/>
      <c r="E6" s="61"/>
      <c r="F6" s="15" t="s">
        <v>13</v>
      </c>
      <c r="G6" s="16" t="s">
        <v>14</v>
      </c>
    </row>
    <row r="7" spans="1:7" ht="12.75">
      <c r="A7" s="60"/>
      <c r="B7" s="61"/>
      <c r="C7" s="62"/>
      <c r="D7" s="63"/>
      <c r="E7" s="63"/>
      <c r="F7" s="34"/>
      <c r="G7" s="35"/>
    </row>
    <row r="8" spans="1:7" ht="12.75">
      <c r="A8" s="17">
        <f>'Pay Request #1'!A8</f>
        <v>1</v>
      </c>
      <c r="B8" s="18" t="str">
        <f>'Pay Request #1'!B8</f>
        <v>Lead Abatement</v>
      </c>
      <c r="C8" s="36">
        <f>'Pay Request #1'!C8</f>
        <v>0</v>
      </c>
      <c r="D8" s="36"/>
      <c r="E8" s="36"/>
      <c r="F8" s="37">
        <f>D8+E8</f>
        <v>0</v>
      </c>
      <c r="G8" s="38">
        <f>C8-F8</f>
        <v>0</v>
      </c>
    </row>
    <row r="9" spans="1:7" ht="12.75">
      <c r="A9" s="17">
        <f>'Pay Request #1'!A9</f>
        <v>2</v>
      </c>
      <c r="B9" s="18" t="str">
        <f>'Pay Request #1'!B9</f>
        <v>Plans/Engineering</v>
      </c>
      <c r="C9" s="36">
        <f>'Pay Request #1'!C9</f>
        <v>0</v>
      </c>
      <c r="D9" s="36"/>
      <c r="E9" s="36"/>
      <c r="F9" s="37">
        <f aca="true" t="shared" si="0" ref="F9:F27">D9+E9</f>
        <v>0</v>
      </c>
      <c r="G9" s="38">
        <f aca="true" t="shared" si="1" ref="G9:G27">C9-F9</f>
        <v>0</v>
      </c>
    </row>
    <row r="10" spans="1:9" ht="12.75">
      <c r="A10" s="17">
        <f>'Pay Request #1'!A10</f>
        <v>3</v>
      </c>
      <c r="B10" s="18" t="str">
        <f>'Pay Request #1'!B10</f>
        <v>Fencing</v>
      </c>
      <c r="C10" s="36">
        <f>'Pay Request #1'!C10</f>
        <v>0</v>
      </c>
      <c r="D10" s="36"/>
      <c r="E10" s="36"/>
      <c r="F10" s="37">
        <f t="shared" si="0"/>
        <v>0</v>
      </c>
      <c r="G10" s="38">
        <f t="shared" si="1"/>
        <v>0</v>
      </c>
      <c r="I10" s="11"/>
    </row>
    <row r="11" spans="1:7" ht="12.75">
      <c r="A11" s="17">
        <f>'Pay Request #1'!A11</f>
        <v>4</v>
      </c>
      <c r="B11" s="18" t="str">
        <f>'Pay Request #1'!B11</f>
        <v>Termite treatment</v>
      </c>
      <c r="C11" s="36">
        <f>'Pay Request #1'!C11</f>
        <v>0</v>
      </c>
      <c r="D11" s="36"/>
      <c r="E11" s="36"/>
      <c r="F11" s="37">
        <f t="shared" si="0"/>
        <v>0</v>
      </c>
      <c r="G11" s="38">
        <f t="shared" si="1"/>
        <v>0</v>
      </c>
    </row>
    <row r="12" spans="1:7" ht="12.75">
      <c r="A12" s="17">
        <f>'Pay Request #1'!A12</f>
        <v>5</v>
      </c>
      <c r="B12" s="18" t="str">
        <f>'Pay Request #1'!B12</f>
        <v>Carpentry</v>
      </c>
      <c r="C12" s="36">
        <f>'Pay Request #1'!C12</f>
        <v>0</v>
      </c>
      <c r="D12" s="36"/>
      <c r="E12" s="36"/>
      <c r="F12" s="37">
        <f t="shared" si="0"/>
        <v>0</v>
      </c>
      <c r="G12" s="38">
        <f t="shared" si="1"/>
        <v>0</v>
      </c>
    </row>
    <row r="13" spans="1:7" ht="12.75">
      <c r="A13" s="17">
        <f>'Pay Request #1'!A13</f>
        <v>6</v>
      </c>
      <c r="B13" s="18" t="str">
        <f>'Pay Request #1'!B13</f>
        <v>Roofing</v>
      </c>
      <c r="C13" s="36">
        <f>'Pay Request #1'!C13</f>
        <v>0</v>
      </c>
      <c r="D13" s="36"/>
      <c r="E13" s="36"/>
      <c r="F13" s="37">
        <f t="shared" si="0"/>
        <v>0</v>
      </c>
      <c r="G13" s="38">
        <f t="shared" si="1"/>
        <v>0</v>
      </c>
    </row>
    <row r="14" spans="1:7" ht="12.75">
      <c r="A14" s="17">
        <f>'Pay Request #1'!A14</f>
        <v>7</v>
      </c>
      <c r="B14" s="18" t="str">
        <f>'Pay Request #1'!B14</f>
        <v>Doors</v>
      </c>
      <c r="C14" s="36">
        <f>'Pay Request #1'!C14</f>
        <v>0</v>
      </c>
      <c r="D14" s="36"/>
      <c r="E14" s="36"/>
      <c r="F14" s="37">
        <f t="shared" si="0"/>
        <v>0</v>
      </c>
      <c r="G14" s="38">
        <f t="shared" si="1"/>
        <v>0</v>
      </c>
    </row>
    <row r="15" spans="1:7" ht="12.75">
      <c r="A15" s="17">
        <f>'Pay Request #1'!A15</f>
        <v>8</v>
      </c>
      <c r="B15" s="18" t="str">
        <f>'Pay Request #1'!B15</f>
        <v>Windows</v>
      </c>
      <c r="C15" s="36">
        <f>'Pay Request #1'!C15</f>
        <v>0</v>
      </c>
      <c r="D15" s="36"/>
      <c r="E15" s="36"/>
      <c r="F15" s="37">
        <f t="shared" si="0"/>
        <v>0</v>
      </c>
      <c r="G15" s="38">
        <f t="shared" si="1"/>
        <v>0</v>
      </c>
    </row>
    <row r="16" spans="1:7" ht="12.75">
      <c r="A16" s="17">
        <f>'Pay Request #1'!A16</f>
        <v>9</v>
      </c>
      <c r="B16" s="18" t="str">
        <f>'Pay Request #1'!B16</f>
        <v>Stucco</v>
      </c>
      <c r="C16" s="36">
        <f>'Pay Request #1'!C16</f>
        <v>0</v>
      </c>
      <c r="D16" s="36"/>
      <c r="E16" s="36"/>
      <c r="F16" s="37">
        <f t="shared" si="0"/>
        <v>0</v>
      </c>
      <c r="G16" s="38">
        <f t="shared" si="1"/>
        <v>0</v>
      </c>
    </row>
    <row r="17" spans="1:7" ht="12.75">
      <c r="A17" s="17">
        <f>'Pay Request #1'!A17</f>
        <v>10</v>
      </c>
      <c r="B17" s="18" t="str">
        <f>'Pay Request #1'!B17</f>
        <v>Cabinets/Countertop</v>
      </c>
      <c r="C17" s="36">
        <f>'Pay Request #1'!C17</f>
        <v>0</v>
      </c>
      <c r="D17" s="36"/>
      <c r="E17" s="36"/>
      <c r="F17" s="37">
        <f t="shared" si="0"/>
        <v>0</v>
      </c>
      <c r="G17" s="38">
        <f t="shared" si="1"/>
        <v>0</v>
      </c>
    </row>
    <row r="18" spans="1:7" ht="12.75">
      <c r="A18" s="17">
        <f>'Pay Request #1'!A18</f>
        <v>11</v>
      </c>
      <c r="B18" s="18" t="str">
        <f>'Pay Request #1'!B18</f>
        <v>Flooring</v>
      </c>
      <c r="C18" s="36">
        <f>'Pay Request #1'!C18</f>
        <v>0</v>
      </c>
      <c r="D18" s="36"/>
      <c r="E18" s="36"/>
      <c r="F18" s="37">
        <f t="shared" si="0"/>
        <v>0</v>
      </c>
      <c r="G18" s="38">
        <f t="shared" si="1"/>
        <v>0</v>
      </c>
    </row>
    <row r="19" spans="1:7" ht="12.75">
      <c r="A19" s="17">
        <f>'Pay Request #1'!A19</f>
        <v>12</v>
      </c>
      <c r="B19" s="18" t="str">
        <f>'Pay Request #1'!B19</f>
        <v>Painting</v>
      </c>
      <c r="C19" s="36">
        <f>'Pay Request #1'!C19</f>
        <v>0</v>
      </c>
      <c r="D19" s="36"/>
      <c r="E19" s="36"/>
      <c r="F19" s="37">
        <f t="shared" si="0"/>
        <v>0</v>
      </c>
      <c r="G19" s="38">
        <f t="shared" si="1"/>
        <v>0</v>
      </c>
    </row>
    <row r="20" spans="1:7" ht="12.75">
      <c r="A20" s="17">
        <f>'Pay Request #1'!A20</f>
        <v>13</v>
      </c>
      <c r="B20" s="18" t="str">
        <f>'Pay Request #1'!B20</f>
        <v>Plumbing</v>
      </c>
      <c r="C20" s="36">
        <f>'Pay Request #1'!C20</f>
        <v>0</v>
      </c>
      <c r="D20" s="36"/>
      <c r="E20" s="36"/>
      <c r="F20" s="37">
        <f t="shared" si="0"/>
        <v>0</v>
      </c>
      <c r="G20" s="38">
        <f t="shared" si="1"/>
        <v>0</v>
      </c>
    </row>
    <row r="21" spans="1:7" ht="12.75">
      <c r="A21" s="17">
        <f>'Pay Request #1'!A21</f>
        <v>14</v>
      </c>
      <c r="B21" s="18" t="str">
        <f>'Pay Request #1'!B21</f>
        <v>Mechanical</v>
      </c>
      <c r="C21" s="36">
        <f>'Pay Request #1'!C21</f>
        <v>0</v>
      </c>
      <c r="D21" s="36"/>
      <c r="E21" s="36"/>
      <c r="F21" s="37">
        <f t="shared" si="0"/>
        <v>0</v>
      </c>
      <c r="G21" s="38">
        <f t="shared" si="1"/>
        <v>0</v>
      </c>
    </row>
    <row r="22" spans="1:7" ht="12.75">
      <c r="A22" s="17">
        <f>'Pay Request #1'!A22</f>
        <v>15</v>
      </c>
      <c r="B22" s="18" t="str">
        <f>'Pay Request #1'!B22</f>
        <v>Electrical</v>
      </c>
      <c r="C22" s="36">
        <f>'Pay Request #1'!C22</f>
        <v>0</v>
      </c>
      <c r="D22" s="36"/>
      <c r="E22" s="36"/>
      <c r="F22" s="37">
        <f t="shared" si="0"/>
        <v>0</v>
      </c>
      <c r="G22" s="38">
        <f t="shared" si="1"/>
        <v>0</v>
      </c>
    </row>
    <row r="23" spans="1:7" ht="12.75">
      <c r="A23" s="17">
        <f>'Pay Request #1'!A23</f>
        <v>16</v>
      </c>
      <c r="B23" s="18" t="str">
        <f>'Pay Request #1'!B23</f>
        <v>Alternate #1 - Foam Roofing</v>
      </c>
      <c r="C23" s="36">
        <f>'Pay Request #1'!C23</f>
        <v>0</v>
      </c>
      <c r="D23" s="36"/>
      <c r="E23" s="36"/>
      <c r="F23" s="37">
        <f t="shared" si="0"/>
        <v>0</v>
      </c>
      <c r="G23" s="38">
        <f t="shared" si="1"/>
        <v>0</v>
      </c>
    </row>
    <row r="24" spans="1:7" ht="12.75">
      <c r="A24" s="17">
        <f>'Pay Request #1'!A24</f>
        <v>17</v>
      </c>
      <c r="B24" s="18" t="str">
        <f>'Pay Request #1'!B24</f>
        <v>Alternate #2 - Cabinets</v>
      </c>
      <c r="C24" s="36">
        <f>'Pay Request #1'!C24</f>
        <v>0</v>
      </c>
      <c r="D24" s="36"/>
      <c r="E24" s="36"/>
      <c r="F24" s="37">
        <f t="shared" si="0"/>
        <v>0</v>
      </c>
      <c r="G24" s="38">
        <f t="shared" si="1"/>
        <v>0</v>
      </c>
    </row>
    <row r="25" spans="1:7" ht="12.75">
      <c r="A25" s="17">
        <f>'Pay Request #1'!A25</f>
        <v>18</v>
      </c>
      <c r="B25" s="18" t="str">
        <f>'Pay Request #1'!B25</f>
        <v>Change Order #1</v>
      </c>
      <c r="C25" s="36">
        <f>'Pay Request #1'!C25</f>
        <v>0</v>
      </c>
      <c r="D25" s="36"/>
      <c r="E25" s="36"/>
      <c r="F25" s="37">
        <f t="shared" si="0"/>
        <v>0</v>
      </c>
      <c r="G25" s="38">
        <f t="shared" si="1"/>
        <v>0</v>
      </c>
    </row>
    <row r="26" spans="1:7" ht="12.75">
      <c r="A26" s="17">
        <f>'Pay Request #1'!A26</f>
        <v>19</v>
      </c>
      <c r="B26" s="18" t="str">
        <f>'Pay Request #1'!B26</f>
        <v>Change Order #2</v>
      </c>
      <c r="C26" s="36">
        <f>'Pay Request #1'!C26</f>
        <v>0</v>
      </c>
      <c r="D26" s="36"/>
      <c r="E26" s="36"/>
      <c r="F26" s="37"/>
      <c r="G26" s="38"/>
    </row>
    <row r="27" spans="1:7" ht="12.75">
      <c r="A27" s="17">
        <f>'Pay Request #1'!A27</f>
        <v>20</v>
      </c>
      <c r="B27" s="18" t="str">
        <f>'Pay Request #1'!B27</f>
        <v>Change Order #3</v>
      </c>
      <c r="C27" s="36">
        <f>'Pay Request #1'!C27</f>
        <v>0</v>
      </c>
      <c r="D27" s="36"/>
      <c r="E27" s="36"/>
      <c r="F27" s="37">
        <f t="shared" si="0"/>
        <v>0</v>
      </c>
      <c r="G27" s="38">
        <f t="shared" si="1"/>
        <v>0</v>
      </c>
    </row>
    <row r="28" spans="1:7" ht="12.75">
      <c r="A28" s="17"/>
      <c r="B28" s="19"/>
      <c r="C28" s="36">
        <f>'Pay Request #1'!C28</f>
        <v>0</v>
      </c>
      <c r="D28" s="36"/>
      <c r="E28" s="36"/>
      <c r="F28" s="37"/>
      <c r="G28" s="38"/>
    </row>
    <row r="29" spans="1:7" ht="12.75">
      <c r="A29" s="17"/>
      <c r="B29" s="19"/>
      <c r="C29" s="36">
        <f>'Pay Request #1'!C29</f>
        <v>0</v>
      </c>
      <c r="D29" s="36"/>
      <c r="E29" s="36"/>
      <c r="F29" s="37"/>
      <c r="G29" s="38"/>
    </row>
    <row r="30" spans="1:7" ht="12.75">
      <c r="A30" s="17"/>
      <c r="B30" s="19"/>
      <c r="C30" s="36">
        <f>'Pay Request #1'!C30</f>
        <v>0</v>
      </c>
      <c r="D30" s="36"/>
      <c r="E30" s="36"/>
      <c r="F30" s="37"/>
      <c r="G30" s="38"/>
    </row>
    <row r="31" spans="1:7" ht="12.75">
      <c r="A31" s="17"/>
      <c r="B31" s="19"/>
      <c r="C31" s="36">
        <f>'Pay Request #1'!C31</f>
        <v>0</v>
      </c>
      <c r="D31" s="36"/>
      <c r="E31" s="36"/>
      <c r="F31" s="37"/>
      <c r="G31" s="38"/>
    </row>
    <row r="32" spans="1:7" ht="12.75">
      <c r="A32" s="17" t="s">
        <v>30</v>
      </c>
      <c r="B32" s="19" t="s">
        <v>30</v>
      </c>
      <c r="C32" s="36">
        <f>'Pay Request #1'!C32</f>
        <v>0</v>
      </c>
      <c r="D32" s="36"/>
      <c r="E32" s="36"/>
      <c r="F32" s="37" t="s">
        <v>30</v>
      </c>
      <c r="G32" s="38" t="s">
        <v>30</v>
      </c>
    </row>
    <row r="33" spans="1:7" ht="13.5" thickBot="1">
      <c r="A33" s="20"/>
      <c r="B33" s="33" t="s">
        <v>19</v>
      </c>
      <c r="C33" s="39">
        <f>SUM(C8:C32)</f>
        <v>0</v>
      </c>
      <c r="D33" s="39">
        <f>SUM(D8:D32)</f>
        <v>0</v>
      </c>
      <c r="E33" s="39">
        <f>SUM(E8:E32)</f>
        <v>0</v>
      </c>
      <c r="F33" s="39">
        <f>SUM(F8:F32)</f>
        <v>0</v>
      </c>
      <c r="G33" s="40">
        <f>SUM(G8:G32)</f>
        <v>0</v>
      </c>
    </row>
    <row r="34" spans="1:7" ht="14.25" thickBot="1" thickTop="1">
      <c r="A34" s="12"/>
      <c r="B34" s="13"/>
      <c r="C34" s="13"/>
      <c r="D34" s="13"/>
      <c r="E34" s="13"/>
      <c r="F34" s="13"/>
      <c r="G34" s="14"/>
    </row>
    <row r="35" spans="1:7" ht="12.75">
      <c r="A35" s="21"/>
      <c r="B35" s="22"/>
      <c r="C35" s="22"/>
      <c r="D35" s="41"/>
      <c r="E35" s="41"/>
      <c r="F35" s="41"/>
      <c r="G35" s="42"/>
    </row>
    <row r="36" spans="1:7" ht="12.75">
      <c r="A36" s="23" t="s">
        <v>20</v>
      </c>
      <c r="B36" s="24"/>
      <c r="C36" s="24"/>
      <c r="D36" s="43"/>
      <c r="E36" s="43"/>
      <c r="F36" s="43"/>
      <c r="G36" s="44"/>
    </row>
    <row r="37" spans="1:7" ht="12.75">
      <c r="A37" s="25" t="s">
        <v>21</v>
      </c>
      <c r="B37" s="26"/>
      <c r="C37" s="26"/>
      <c r="D37" s="45"/>
      <c r="E37" s="48">
        <f>(E33*0.9)</f>
        <v>0</v>
      </c>
      <c r="F37" s="43"/>
      <c r="G37" s="44"/>
    </row>
    <row r="38" spans="1:7" ht="12.75">
      <c r="A38" s="27"/>
      <c r="B38" s="24"/>
      <c r="C38" s="24"/>
      <c r="D38" s="43"/>
      <c r="E38" s="43"/>
      <c r="F38" s="43"/>
      <c r="G38" s="44"/>
    </row>
    <row r="39" spans="1:7" ht="12.75">
      <c r="A39" s="23" t="s">
        <v>22</v>
      </c>
      <c r="B39" s="24"/>
      <c r="C39" s="24"/>
      <c r="D39" s="43"/>
      <c r="E39" s="43"/>
      <c r="F39" s="43"/>
      <c r="G39" s="44"/>
    </row>
    <row r="40" spans="1:7" ht="12.75">
      <c r="A40" s="25" t="s">
        <v>23</v>
      </c>
      <c r="B40" s="26"/>
      <c r="C40" s="26"/>
      <c r="D40" s="45"/>
      <c r="E40" s="43"/>
      <c r="F40" s="43"/>
      <c r="G40" s="44"/>
    </row>
    <row r="41" spans="1:7" ht="13.5" thickBot="1">
      <c r="A41" s="28"/>
      <c r="B41" s="29"/>
      <c r="C41" s="29"/>
      <c r="D41" s="46"/>
      <c r="E41" s="46"/>
      <c r="F41" s="46"/>
      <c r="G41" s="47"/>
    </row>
  </sheetData>
  <sheetProtection sheet="1" objects="1" scenarios="1" insertRows="0" deleteRows="0" selectLockedCells="1"/>
  <mergeCells count="5">
    <mergeCell ref="A1:G1"/>
    <mergeCell ref="C2:D2"/>
    <mergeCell ref="E2:F2"/>
    <mergeCell ref="C3:D3"/>
    <mergeCell ref="E3:F3"/>
  </mergeCells>
  <conditionalFormatting sqref="C33:G33 D8:G32">
    <cfRule type="cellIs" priority="10" dxfId="1" operator="equal" stopIfTrue="1">
      <formula>0</formula>
    </cfRule>
  </conditionalFormatting>
  <conditionalFormatting sqref="D37:G41">
    <cfRule type="cellIs" priority="9" dxfId="1" operator="equal" stopIfTrue="1">
      <formula>0</formula>
    </cfRule>
  </conditionalFormatting>
  <conditionalFormatting sqref="C33:G41 D7:G32">
    <cfRule type="cellIs" priority="8" dxfId="0" operator="equal" stopIfTrue="1">
      <formula>0</formula>
    </cfRule>
  </conditionalFormatting>
  <conditionalFormatting sqref="F7:G33">
    <cfRule type="cellIs" priority="6" dxfId="6" operator="equal" stopIfTrue="1">
      <formula>" $- "</formula>
    </cfRule>
    <cfRule type="cellIs" priority="7" dxfId="2" operator="equal" stopIfTrue="1">
      <formula>" $- "</formula>
    </cfRule>
  </conditionalFormatting>
  <conditionalFormatting sqref="F11:G33">
    <cfRule type="cellIs" priority="5" dxfId="2" operator="equal" stopIfTrue="1">
      <formula>0</formula>
    </cfRule>
  </conditionalFormatting>
  <conditionalFormatting sqref="C33:E33 C37:G37 D40:G40">
    <cfRule type="cellIs" priority="4" dxfId="2" operator="equal" stopIfTrue="1">
      <formula>0</formula>
    </cfRule>
  </conditionalFormatting>
  <conditionalFormatting sqref="F7:G10">
    <cfRule type="cellIs" priority="3" dxfId="2" operator="equal" stopIfTrue="1">
      <formula>0</formula>
    </cfRule>
  </conditionalFormatting>
  <conditionalFormatting sqref="C6:C32">
    <cfRule type="cellIs" priority="2" dxfId="1" operator="equal" stopIfTrue="1">
      <formula>0</formula>
    </cfRule>
  </conditionalFormatting>
  <conditionalFormatting sqref="C6:C32">
    <cfRule type="cellIs" priority="1" dxfId="0" operator="equal" stopIfTrue="1">
      <formula>0</formula>
    </cfRule>
  </conditionalFormatting>
  <printOptions/>
  <pageMargins left="0.5" right="0.5" top="0.5" bottom="0.5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57421875" style="1" customWidth="1"/>
    <col min="2" max="2" width="25.00390625" style="1" customWidth="1"/>
    <col min="3" max="3" width="15.421875" style="1" customWidth="1"/>
    <col min="4" max="4" width="18.7109375" style="1" customWidth="1"/>
    <col min="5" max="5" width="15.00390625" style="1" customWidth="1"/>
    <col min="6" max="6" width="15.8515625" style="1" customWidth="1"/>
    <col min="7" max="7" width="16.8515625" style="1" customWidth="1"/>
    <col min="8" max="16384" width="9.140625" style="1" customWidth="1"/>
  </cols>
  <sheetData>
    <row r="1" spans="1:7" ht="19.5" thickBot="1" thickTop="1">
      <c r="A1" s="57" t="s">
        <v>0</v>
      </c>
      <c r="B1" s="58"/>
      <c r="C1" s="58"/>
      <c r="D1" s="58"/>
      <c r="E1" s="58"/>
      <c r="F1" s="58"/>
      <c r="G1" s="59"/>
    </row>
    <row r="2" spans="1:7" ht="14.25" thickBot="1" thickTop="1">
      <c r="A2" s="30"/>
      <c r="B2" s="2" t="s">
        <v>35</v>
      </c>
      <c r="C2" s="52"/>
      <c r="D2" s="52"/>
      <c r="E2" s="53" t="s">
        <v>36</v>
      </c>
      <c r="F2" s="54"/>
      <c r="G2" s="31"/>
    </row>
    <row r="3" spans="1:7" ht="14.25" thickBot="1" thickTop="1">
      <c r="A3" s="3"/>
      <c r="B3" s="2" t="s">
        <v>37</v>
      </c>
      <c r="C3" s="55"/>
      <c r="D3" s="56"/>
      <c r="E3" s="53" t="s">
        <v>34</v>
      </c>
      <c r="F3" s="54"/>
      <c r="G3" s="32"/>
    </row>
    <row r="4" spans="1:7" ht="13.5" thickTop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1:8" ht="12.75">
      <c r="A5" s="7" t="s">
        <v>8</v>
      </c>
      <c r="B5" s="8" t="s">
        <v>9</v>
      </c>
      <c r="C5" s="8" t="s">
        <v>31</v>
      </c>
      <c r="D5" s="8" t="s">
        <v>32</v>
      </c>
      <c r="E5" s="8" t="s">
        <v>10</v>
      </c>
      <c r="F5" s="8" t="s">
        <v>11</v>
      </c>
      <c r="G5" s="9" t="s">
        <v>12</v>
      </c>
      <c r="H5" s="10"/>
    </row>
    <row r="6" spans="1:7" ht="12.75">
      <c r="A6" s="60"/>
      <c r="B6" s="61"/>
      <c r="C6" s="62"/>
      <c r="D6" s="61"/>
      <c r="E6" s="61"/>
      <c r="F6" s="15" t="s">
        <v>13</v>
      </c>
      <c r="G6" s="16" t="s">
        <v>14</v>
      </c>
    </row>
    <row r="7" spans="1:7" ht="12.75">
      <c r="A7" s="60"/>
      <c r="B7" s="61"/>
      <c r="C7" s="62"/>
      <c r="D7" s="63"/>
      <c r="E7" s="63"/>
      <c r="F7" s="34"/>
      <c r="G7" s="35"/>
    </row>
    <row r="8" spans="1:7" ht="12.75">
      <c r="A8" s="17">
        <f>'Pay Request #1'!A8</f>
        <v>1</v>
      </c>
      <c r="B8" s="18" t="str">
        <f>'Pay Request #1'!B8</f>
        <v>Lead Abatement</v>
      </c>
      <c r="C8" s="36">
        <f>'Pay Request #1'!C8</f>
        <v>0</v>
      </c>
      <c r="D8" s="36"/>
      <c r="E8" s="36"/>
      <c r="F8" s="37">
        <f>D8+E8</f>
        <v>0</v>
      </c>
      <c r="G8" s="38">
        <f>C8-F8</f>
        <v>0</v>
      </c>
    </row>
    <row r="9" spans="1:7" ht="12.75">
      <c r="A9" s="17">
        <f>'Pay Request #1'!A9</f>
        <v>2</v>
      </c>
      <c r="B9" s="18" t="str">
        <f>'Pay Request #1'!B9</f>
        <v>Plans/Engineering</v>
      </c>
      <c r="C9" s="36">
        <f>'Pay Request #1'!C9</f>
        <v>0</v>
      </c>
      <c r="D9" s="36"/>
      <c r="E9" s="36"/>
      <c r="F9" s="37">
        <f aca="true" t="shared" si="0" ref="F9:F27">D9+E9</f>
        <v>0</v>
      </c>
      <c r="G9" s="38">
        <f aca="true" t="shared" si="1" ref="G9:G27">C9-F9</f>
        <v>0</v>
      </c>
    </row>
    <row r="10" spans="1:9" ht="12.75">
      <c r="A10" s="17">
        <f>'Pay Request #1'!A10</f>
        <v>3</v>
      </c>
      <c r="B10" s="18" t="str">
        <f>'Pay Request #1'!B10</f>
        <v>Fencing</v>
      </c>
      <c r="C10" s="36">
        <f>'Pay Request #1'!C10</f>
        <v>0</v>
      </c>
      <c r="D10" s="36"/>
      <c r="E10" s="36"/>
      <c r="F10" s="37">
        <f t="shared" si="0"/>
        <v>0</v>
      </c>
      <c r="G10" s="38">
        <f t="shared" si="1"/>
        <v>0</v>
      </c>
      <c r="I10" s="11"/>
    </row>
    <row r="11" spans="1:7" ht="12.75">
      <c r="A11" s="17">
        <f>'Pay Request #1'!A11</f>
        <v>4</v>
      </c>
      <c r="B11" s="18" t="str">
        <f>'Pay Request #1'!B11</f>
        <v>Termite treatment</v>
      </c>
      <c r="C11" s="36">
        <f>'Pay Request #1'!C11</f>
        <v>0</v>
      </c>
      <c r="D11" s="36"/>
      <c r="E11" s="36"/>
      <c r="F11" s="37">
        <f t="shared" si="0"/>
        <v>0</v>
      </c>
      <c r="G11" s="38">
        <f t="shared" si="1"/>
        <v>0</v>
      </c>
    </row>
    <row r="12" spans="1:7" ht="12.75">
      <c r="A12" s="17">
        <f>'Pay Request #1'!A12</f>
        <v>5</v>
      </c>
      <c r="B12" s="18" t="str">
        <f>'Pay Request #1'!B12</f>
        <v>Carpentry</v>
      </c>
      <c r="C12" s="36">
        <f>'Pay Request #1'!C12</f>
        <v>0</v>
      </c>
      <c r="D12" s="36"/>
      <c r="E12" s="36"/>
      <c r="F12" s="37">
        <f t="shared" si="0"/>
        <v>0</v>
      </c>
      <c r="G12" s="38">
        <f t="shared" si="1"/>
        <v>0</v>
      </c>
    </row>
    <row r="13" spans="1:7" ht="12.75">
      <c r="A13" s="17">
        <f>'Pay Request #1'!A13</f>
        <v>6</v>
      </c>
      <c r="B13" s="18" t="str">
        <f>'Pay Request #1'!B13</f>
        <v>Roofing</v>
      </c>
      <c r="C13" s="36">
        <f>'Pay Request #1'!C13</f>
        <v>0</v>
      </c>
      <c r="D13" s="36"/>
      <c r="E13" s="36"/>
      <c r="F13" s="37">
        <f t="shared" si="0"/>
        <v>0</v>
      </c>
      <c r="G13" s="38">
        <f t="shared" si="1"/>
        <v>0</v>
      </c>
    </row>
    <row r="14" spans="1:7" ht="12.75">
      <c r="A14" s="17">
        <f>'Pay Request #1'!A14</f>
        <v>7</v>
      </c>
      <c r="B14" s="18" t="str">
        <f>'Pay Request #1'!B14</f>
        <v>Doors</v>
      </c>
      <c r="C14" s="36">
        <f>'Pay Request #1'!C14</f>
        <v>0</v>
      </c>
      <c r="D14" s="36"/>
      <c r="E14" s="36"/>
      <c r="F14" s="37">
        <f t="shared" si="0"/>
        <v>0</v>
      </c>
      <c r="G14" s="38">
        <f t="shared" si="1"/>
        <v>0</v>
      </c>
    </row>
    <row r="15" spans="1:7" ht="12.75">
      <c r="A15" s="17">
        <f>'Pay Request #1'!A15</f>
        <v>8</v>
      </c>
      <c r="B15" s="18" t="str">
        <f>'Pay Request #1'!B15</f>
        <v>Windows</v>
      </c>
      <c r="C15" s="36">
        <f>'Pay Request #1'!C15</f>
        <v>0</v>
      </c>
      <c r="D15" s="36"/>
      <c r="E15" s="36"/>
      <c r="F15" s="37">
        <f t="shared" si="0"/>
        <v>0</v>
      </c>
      <c r="G15" s="38">
        <f t="shared" si="1"/>
        <v>0</v>
      </c>
    </row>
    <row r="16" spans="1:7" ht="12.75">
      <c r="A16" s="17">
        <f>'Pay Request #1'!A16</f>
        <v>9</v>
      </c>
      <c r="B16" s="18" t="str">
        <f>'Pay Request #1'!B16</f>
        <v>Stucco</v>
      </c>
      <c r="C16" s="36">
        <f>'Pay Request #1'!C16</f>
        <v>0</v>
      </c>
      <c r="D16" s="36"/>
      <c r="E16" s="36"/>
      <c r="F16" s="37">
        <f t="shared" si="0"/>
        <v>0</v>
      </c>
      <c r="G16" s="38">
        <f t="shared" si="1"/>
        <v>0</v>
      </c>
    </row>
    <row r="17" spans="1:7" ht="12.75">
      <c r="A17" s="17">
        <f>'Pay Request #1'!A17</f>
        <v>10</v>
      </c>
      <c r="B17" s="18" t="str">
        <f>'Pay Request #1'!B17</f>
        <v>Cabinets/Countertop</v>
      </c>
      <c r="C17" s="36">
        <f>'Pay Request #1'!C17</f>
        <v>0</v>
      </c>
      <c r="D17" s="36"/>
      <c r="E17" s="36"/>
      <c r="F17" s="37">
        <f t="shared" si="0"/>
        <v>0</v>
      </c>
      <c r="G17" s="38">
        <f t="shared" si="1"/>
        <v>0</v>
      </c>
    </row>
    <row r="18" spans="1:7" ht="12.75">
      <c r="A18" s="17">
        <f>'Pay Request #1'!A18</f>
        <v>11</v>
      </c>
      <c r="B18" s="18" t="str">
        <f>'Pay Request #1'!B18</f>
        <v>Flooring</v>
      </c>
      <c r="C18" s="36">
        <f>'Pay Request #1'!C18</f>
        <v>0</v>
      </c>
      <c r="D18" s="36"/>
      <c r="E18" s="36"/>
      <c r="F18" s="37">
        <f t="shared" si="0"/>
        <v>0</v>
      </c>
      <c r="G18" s="38">
        <f t="shared" si="1"/>
        <v>0</v>
      </c>
    </row>
    <row r="19" spans="1:7" ht="12.75">
      <c r="A19" s="17">
        <f>'Pay Request #1'!A19</f>
        <v>12</v>
      </c>
      <c r="B19" s="18" t="str">
        <f>'Pay Request #1'!B19</f>
        <v>Painting</v>
      </c>
      <c r="C19" s="36">
        <f>'Pay Request #1'!C19</f>
        <v>0</v>
      </c>
      <c r="D19" s="36"/>
      <c r="E19" s="36"/>
      <c r="F19" s="37">
        <f t="shared" si="0"/>
        <v>0</v>
      </c>
      <c r="G19" s="38">
        <f t="shared" si="1"/>
        <v>0</v>
      </c>
    </row>
    <row r="20" spans="1:7" ht="12.75">
      <c r="A20" s="17">
        <f>'Pay Request #1'!A20</f>
        <v>13</v>
      </c>
      <c r="B20" s="18" t="str">
        <f>'Pay Request #1'!B20</f>
        <v>Plumbing</v>
      </c>
      <c r="C20" s="36">
        <f>'Pay Request #1'!C20</f>
        <v>0</v>
      </c>
      <c r="D20" s="36"/>
      <c r="E20" s="36"/>
      <c r="F20" s="37">
        <f t="shared" si="0"/>
        <v>0</v>
      </c>
      <c r="G20" s="38">
        <f t="shared" si="1"/>
        <v>0</v>
      </c>
    </row>
    <row r="21" spans="1:7" ht="12.75">
      <c r="A21" s="17">
        <f>'Pay Request #1'!A21</f>
        <v>14</v>
      </c>
      <c r="B21" s="18" t="str">
        <f>'Pay Request #1'!B21</f>
        <v>Mechanical</v>
      </c>
      <c r="C21" s="36">
        <f>'Pay Request #1'!C21</f>
        <v>0</v>
      </c>
      <c r="D21" s="36"/>
      <c r="E21" s="36"/>
      <c r="F21" s="37">
        <f t="shared" si="0"/>
        <v>0</v>
      </c>
      <c r="G21" s="38">
        <f t="shared" si="1"/>
        <v>0</v>
      </c>
    </row>
    <row r="22" spans="1:7" ht="12.75">
      <c r="A22" s="17">
        <f>'Pay Request #1'!A22</f>
        <v>15</v>
      </c>
      <c r="B22" s="18" t="str">
        <f>'Pay Request #1'!B22</f>
        <v>Electrical</v>
      </c>
      <c r="C22" s="36">
        <f>'Pay Request #1'!C22</f>
        <v>0</v>
      </c>
      <c r="D22" s="36"/>
      <c r="E22" s="36"/>
      <c r="F22" s="37">
        <f t="shared" si="0"/>
        <v>0</v>
      </c>
      <c r="G22" s="38">
        <f t="shared" si="1"/>
        <v>0</v>
      </c>
    </row>
    <row r="23" spans="1:7" ht="12.75">
      <c r="A23" s="17">
        <f>'Pay Request #1'!A23</f>
        <v>16</v>
      </c>
      <c r="B23" s="18" t="str">
        <f>'Pay Request #1'!B23</f>
        <v>Alternate #1 - Foam Roofing</v>
      </c>
      <c r="C23" s="36">
        <f>'Pay Request #1'!C23</f>
        <v>0</v>
      </c>
      <c r="D23" s="36"/>
      <c r="E23" s="36"/>
      <c r="F23" s="37">
        <f t="shared" si="0"/>
        <v>0</v>
      </c>
      <c r="G23" s="38">
        <f t="shared" si="1"/>
        <v>0</v>
      </c>
    </row>
    <row r="24" spans="1:7" ht="12.75">
      <c r="A24" s="17">
        <f>'Pay Request #1'!A24</f>
        <v>17</v>
      </c>
      <c r="B24" s="18" t="str">
        <f>'Pay Request #1'!B24</f>
        <v>Alternate #2 - Cabinets</v>
      </c>
      <c r="C24" s="36">
        <f>'Pay Request #1'!C24</f>
        <v>0</v>
      </c>
      <c r="D24" s="36"/>
      <c r="E24" s="36"/>
      <c r="F24" s="37">
        <f t="shared" si="0"/>
        <v>0</v>
      </c>
      <c r="G24" s="38">
        <f t="shared" si="1"/>
        <v>0</v>
      </c>
    </row>
    <row r="25" spans="1:7" ht="12.75">
      <c r="A25" s="17">
        <f>'Pay Request #1'!A25</f>
        <v>18</v>
      </c>
      <c r="B25" s="18" t="str">
        <f>'Pay Request #1'!B25</f>
        <v>Change Order #1</v>
      </c>
      <c r="C25" s="36">
        <f>'Pay Request #1'!C25</f>
        <v>0</v>
      </c>
      <c r="D25" s="36"/>
      <c r="E25" s="36"/>
      <c r="F25" s="37">
        <f t="shared" si="0"/>
        <v>0</v>
      </c>
      <c r="G25" s="38">
        <f t="shared" si="1"/>
        <v>0</v>
      </c>
    </row>
    <row r="26" spans="1:7" ht="12.75">
      <c r="A26" s="17">
        <f>'Pay Request #1'!A26</f>
        <v>19</v>
      </c>
      <c r="B26" s="18" t="str">
        <f>'Pay Request #1'!B26</f>
        <v>Change Order #2</v>
      </c>
      <c r="C26" s="36">
        <f>'Pay Request #1'!C26</f>
        <v>0</v>
      </c>
      <c r="D26" s="36"/>
      <c r="E26" s="36"/>
      <c r="F26" s="37"/>
      <c r="G26" s="38"/>
    </row>
    <row r="27" spans="1:7" ht="12.75">
      <c r="A27" s="17">
        <f>'Pay Request #1'!A27</f>
        <v>20</v>
      </c>
      <c r="B27" s="18" t="str">
        <f>'Pay Request #1'!B27</f>
        <v>Change Order #3</v>
      </c>
      <c r="C27" s="36">
        <f>'Pay Request #1'!C27</f>
        <v>0</v>
      </c>
      <c r="D27" s="36"/>
      <c r="E27" s="36"/>
      <c r="F27" s="37">
        <f t="shared" si="0"/>
        <v>0</v>
      </c>
      <c r="G27" s="38">
        <f t="shared" si="1"/>
        <v>0</v>
      </c>
    </row>
    <row r="28" spans="1:7" ht="12.75">
      <c r="A28" s="17"/>
      <c r="B28" s="19"/>
      <c r="C28" s="36">
        <f>'Pay Request #1'!C28</f>
        <v>0</v>
      </c>
      <c r="D28" s="36"/>
      <c r="E28" s="36"/>
      <c r="F28" s="37"/>
      <c r="G28" s="38"/>
    </row>
    <row r="29" spans="1:7" ht="12.75">
      <c r="A29" s="17"/>
      <c r="B29" s="19"/>
      <c r="C29" s="36">
        <f>'Pay Request #1'!C29</f>
        <v>0</v>
      </c>
      <c r="D29" s="36"/>
      <c r="E29" s="36"/>
      <c r="F29" s="37"/>
      <c r="G29" s="38"/>
    </row>
    <row r="30" spans="1:7" ht="12.75">
      <c r="A30" s="17"/>
      <c r="B30" s="19"/>
      <c r="C30" s="36">
        <f>'Pay Request #1'!C30</f>
        <v>0</v>
      </c>
      <c r="D30" s="36"/>
      <c r="E30" s="36"/>
      <c r="F30" s="37"/>
      <c r="G30" s="38"/>
    </row>
    <row r="31" spans="1:7" ht="12.75">
      <c r="A31" s="17"/>
      <c r="B31" s="19"/>
      <c r="C31" s="36">
        <f>'Pay Request #1'!C31</f>
        <v>0</v>
      </c>
      <c r="D31" s="36"/>
      <c r="E31" s="36"/>
      <c r="F31" s="37"/>
      <c r="G31" s="38"/>
    </row>
    <row r="32" spans="1:7" ht="12.75">
      <c r="A32" s="17" t="s">
        <v>30</v>
      </c>
      <c r="B32" s="19" t="s">
        <v>30</v>
      </c>
      <c r="C32" s="36">
        <f>'Pay Request #1'!C32</f>
        <v>0</v>
      </c>
      <c r="D32" s="36"/>
      <c r="E32" s="36"/>
      <c r="F32" s="37" t="s">
        <v>30</v>
      </c>
      <c r="G32" s="38" t="s">
        <v>30</v>
      </c>
    </row>
    <row r="33" spans="1:7" ht="13.5" thickBot="1">
      <c r="A33" s="20"/>
      <c r="B33" s="33" t="s">
        <v>19</v>
      </c>
      <c r="C33" s="39">
        <f>SUM(C8:C32)</f>
        <v>0</v>
      </c>
      <c r="D33" s="39">
        <f>SUM(D8:D32)</f>
        <v>0</v>
      </c>
      <c r="E33" s="39">
        <f>SUM(E8:E32)</f>
        <v>0</v>
      </c>
      <c r="F33" s="39">
        <f>SUM(F8:F32)</f>
        <v>0</v>
      </c>
      <c r="G33" s="40">
        <f>SUM(G8:G32)</f>
        <v>0</v>
      </c>
    </row>
    <row r="34" spans="1:7" ht="14.25" thickBot="1" thickTop="1">
      <c r="A34" s="12"/>
      <c r="B34" s="13"/>
      <c r="C34" s="13"/>
      <c r="D34" s="13"/>
      <c r="E34" s="13"/>
      <c r="F34" s="13"/>
      <c r="G34" s="14"/>
    </row>
    <row r="35" spans="1:7" ht="12.75">
      <c r="A35" s="21"/>
      <c r="B35" s="22"/>
      <c r="C35" s="22"/>
      <c r="D35" s="41"/>
      <c r="E35" s="41"/>
      <c r="F35" s="41"/>
      <c r="G35" s="42"/>
    </row>
    <row r="36" spans="1:7" ht="12.75">
      <c r="A36" s="23" t="s">
        <v>20</v>
      </c>
      <c r="B36" s="24"/>
      <c r="C36" s="24"/>
      <c r="D36" s="43"/>
      <c r="E36" s="43"/>
      <c r="F36" s="43"/>
      <c r="G36" s="44"/>
    </row>
    <row r="37" spans="1:7" ht="12.75">
      <c r="A37" s="25" t="s">
        <v>21</v>
      </c>
      <c r="B37" s="26"/>
      <c r="C37" s="26"/>
      <c r="D37" s="45"/>
      <c r="E37" s="43"/>
      <c r="F37" s="43"/>
      <c r="G37" s="44"/>
    </row>
    <row r="38" spans="1:7" ht="12.75">
      <c r="A38" s="27"/>
      <c r="B38" s="24"/>
      <c r="C38" s="24"/>
      <c r="D38" s="43"/>
      <c r="E38" s="43"/>
      <c r="F38" s="43"/>
      <c r="G38" s="44"/>
    </row>
    <row r="39" spans="1:7" ht="12.75">
      <c r="A39" s="23" t="s">
        <v>22</v>
      </c>
      <c r="B39" s="24"/>
      <c r="C39" s="24"/>
      <c r="D39" s="48" t="s">
        <v>47</v>
      </c>
      <c r="E39" s="48" t="s">
        <v>48</v>
      </c>
      <c r="F39" s="49" t="s">
        <v>49</v>
      </c>
      <c r="G39" s="50"/>
    </row>
    <row r="40" spans="1:7" ht="12.75">
      <c r="A40" s="25" t="s">
        <v>23</v>
      </c>
      <c r="B40" s="26"/>
      <c r="C40" s="26"/>
      <c r="D40" s="49">
        <f>SUM(D6:D32)*0.1</f>
        <v>0</v>
      </c>
      <c r="E40" s="49">
        <f>SUM(E6:E32)</f>
        <v>0</v>
      </c>
      <c r="F40" s="49">
        <f>SUM(D40+E40)</f>
        <v>0</v>
      </c>
      <c r="G40" s="51"/>
    </row>
    <row r="41" spans="1:7" ht="13.5" thickBot="1">
      <c r="A41" s="28"/>
      <c r="B41" s="29"/>
      <c r="C41" s="29"/>
      <c r="D41" s="46"/>
      <c r="E41" s="46"/>
      <c r="F41" s="46"/>
      <c r="G41" s="47"/>
    </row>
  </sheetData>
  <sheetProtection sheet="1" insertRows="0" deleteRows="0" selectLockedCells="1"/>
  <mergeCells count="5">
    <mergeCell ref="A1:G1"/>
    <mergeCell ref="C2:D2"/>
    <mergeCell ref="E2:F2"/>
    <mergeCell ref="C3:D3"/>
    <mergeCell ref="E3:F3"/>
  </mergeCells>
  <conditionalFormatting sqref="C33:G33 D8:G32">
    <cfRule type="cellIs" priority="10" dxfId="1" operator="equal" stopIfTrue="1">
      <formula>0</formula>
    </cfRule>
  </conditionalFormatting>
  <conditionalFormatting sqref="D37:G38 D41:G41 D39:F40">
    <cfRule type="cellIs" priority="9" dxfId="1" operator="equal" stopIfTrue="1">
      <formula>0</formula>
    </cfRule>
  </conditionalFormatting>
  <conditionalFormatting sqref="C33:G38 C41:G41 C39:F40 D7:G32">
    <cfRule type="cellIs" priority="8" dxfId="0" operator="equal" stopIfTrue="1">
      <formula>0</formula>
    </cfRule>
  </conditionalFormatting>
  <conditionalFormatting sqref="F7:G33">
    <cfRule type="cellIs" priority="6" dxfId="6" operator="equal" stopIfTrue="1">
      <formula>" $- "</formula>
    </cfRule>
    <cfRule type="cellIs" priority="7" dxfId="2" operator="equal" stopIfTrue="1">
      <formula>" $- "</formula>
    </cfRule>
  </conditionalFormatting>
  <conditionalFormatting sqref="F11:G33">
    <cfRule type="cellIs" priority="5" dxfId="2" operator="equal" stopIfTrue="1">
      <formula>0</formula>
    </cfRule>
  </conditionalFormatting>
  <conditionalFormatting sqref="C33:E33 C37:G37 D40:F40">
    <cfRule type="cellIs" priority="4" dxfId="2" operator="equal" stopIfTrue="1">
      <formula>0</formula>
    </cfRule>
  </conditionalFormatting>
  <conditionalFormatting sqref="F7:G10">
    <cfRule type="cellIs" priority="3" dxfId="2" operator="equal" stopIfTrue="1">
      <formula>0</formula>
    </cfRule>
  </conditionalFormatting>
  <conditionalFormatting sqref="C6:C32">
    <cfRule type="cellIs" priority="2" dxfId="1" operator="equal" stopIfTrue="1">
      <formula>0</formula>
    </cfRule>
  </conditionalFormatting>
  <conditionalFormatting sqref="C6:C32">
    <cfRule type="cellIs" priority="1" dxfId="0" operator="equal" stopIfTrue="1">
      <formula>0</formula>
    </cfRule>
  </conditionalFormatting>
  <printOptions/>
  <pageMargins left="0.5" right="0.5" top="0.5" bottom="0.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Values</dc:title>
  <dc:subject/>
  <dc:creator>Unknown User</dc:creator>
  <cp:keywords>Housing Rehabilitation</cp:keywords>
  <dc:description/>
  <cp:lastModifiedBy>Amy Nordstrom Jones</cp:lastModifiedBy>
  <cp:lastPrinted>2016-02-24T15:46:00Z</cp:lastPrinted>
  <dcterms:created xsi:type="dcterms:W3CDTF">1999-04-14T21:35:34Z</dcterms:created>
  <dcterms:modified xsi:type="dcterms:W3CDTF">2016-02-24T15:46:17Z</dcterms:modified>
  <cp:category/>
  <cp:version/>
  <cp:contentType/>
  <cp:contentStatus/>
</cp:coreProperties>
</file>